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inacz\Dropbox\Fundacja bez wizy\2014\bilans za 2014 rok\"/>
    </mc:Choice>
  </mc:AlternateContent>
  <bookViews>
    <workbookView xWindow="2910" yWindow="120" windowWidth="12120" windowHeight="8835"/>
  </bookViews>
  <sheets>
    <sheet name="bilans-skrocony" sheetId="6" r:id="rId1"/>
    <sheet name="Rach.zysków i strat" sheetId="2" r:id="rId2"/>
    <sheet name="inwentaryzacja" sheetId="8" r:id="rId3"/>
  </sheets>
  <definedNames>
    <definedName name="_xlnm.Print_Area" localSheetId="0">'bilans-skrocony'!$A$1:$H$31</definedName>
    <definedName name="_xlnm.Print_Area" localSheetId="1">'Rach.zysków i strat'!$A$1:$F$88</definedName>
  </definedNames>
  <calcPr calcId="152511"/>
</workbook>
</file>

<file path=xl/calcChain.xml><?xml version="1.0" encoding="utf-8"?>
<calcChain xmlns="http://schemas.openxmlformats.org/spreadsheetml/2006/main">
  <c r="D13" i="2" l="1"/>
  <c r="D61" i="2"/>
  <c r="D53" i="2"/>
  <c r="D16" i="6"/>
  <c r="H11" i="6"/>
  <c r="H38" i="8"/>
  <c r="H37" i="8"/>
  <c r="N33" i="8"/>
  <c r="N30" i="8"/>
  <c r="H40" i="8" s="1"/>
  <c r="N27" i="8"/>
  <c r="N23" i="8"/>
  <c r="N21" i="8"/>
  <c r="N49" i="8"/>
  <c r="N16" i="8"/>
  <c r="N18" i="8"/>
  <c r="N17" i="8"/>
  <c r="N15" i="8"/>
  <c r="H33" i="8"/>
  <c r="N14" i="8"/>
  <c r="N13" i="8"/>
  <c r="N7" i="8"/>
  <c r="N6" i="8"/>
  <c r="N5" i="8"/>
  <c r="D31" i="8"/>
  <c r="B31" i="8"/>
  <c r="I31" i="8"/>
  <c r="G31" i="8"/>
  <c r="N10" i="8"/>
  <c r="E28" i="2"/>
  <c r="E9" i="2"/>
  <c r="E15" i="2" s="1"/>
  <c r="H34" i="8"/>
  <c r="G21" i="6"/>
  <c r="G16" i="6"/>
  <c r="G11" i="6"/>
  <c r="C19" i="6"/>
  <c r="C14" i="6" s="1"/>
  <c r="H21" i="6"/>
  <c r="H16" i="6"/>
  <c r="H14" i="6" s="1"/>
  <c r="D19" i="6"/>
  <c r="D14" i="6"/>
  <c r="H8" i="6"/>
  <c r="G14" i="6"/>
  <c r="C8" i="6"/>
  <c r="D8" i="6"/>
  <c r="D23" i="6" s="1"/>
  <c r="G8" i="6"/>
  <c r="D9" i="2"/>
  <c r="D15" i="2" s="1"/>
  <c r="D17" i="2"/>
  <c r="E17" i="2"/>
  <c r="D23" i="2"/>
  <c r="D27" i="2" s="1"/>
  <c r="E23" i="2"/>
  <c r="E27" i="2" s="1"/>
  <c r="D40" i="2"/>
  <c r="E40" i="2"/>
  <c r="D45" i="2"/>
  <c r="E45" i="2"/>
  <c r="E53" i="2"/>
  <c r="E61" i="2"/>
  <c r="D72" i="2"/>
  <c r="E72" i="2"/>
  <c r="N36" i="8" l="1"/>
  <c r="E39" i="2"/>
  <c r="E52" i="2" s="1"/>
  <c r="E71" i="2" s="1"/>
  <c r="E75" i="2" s="1"/>
  <c r="E79" i="2" s="1"/>
  <c r="D39" i="2"/>
  <c r="D52" i="2" s="1"/>
  <c r="D71" i="2" s="1"/>
  <c r="D75" i="2" s="1"/>
  <c r="D79" i="2" s="1"/>
  <c r="H23" i="6"/>
  <c r="G23" i="6"/>
  <c r="C23" i="6"/>
  <c r="N50" i="8"/>
  <c r="N51" i="8" s="1"/>
  <c r="H35" i="8"/>
  <c r="N19" i="8"/>
  <c r="H39" i="8" l="1"/>
  <c r="H41" i="8" s="1"/>
</calcChain>
</file>

<file path=xl/sharedStrings.xml><?xml version="1.0" encoding="utf-8"?>
<sst xmlns="http://schemas.openxmlformats.org/spreadsheetml/2006/main" count="306" uniqueCount="230">
  <si>
    <t>koniec roku</t>
  </si>
  <si>
    <t>Podpis                   ..........................................</t>
  </si>
  <si>
    <t>Podpis                              ...........................................</t>
  </si>
  <si>
    <t>RACHUNEK ZYSKÓW I STRAT</t>
  </si>
  <si>
    <t>/wariant porównawczy/</t>
  </si>
  <si>
    <t xml:space="preserve">   - od jednostek powiązanych</t>
  </si>
  <si>
    <t>AKTYWA</t>
  </si>
  <si>
    <r>
      <t xml:space="preserve">Nazwisko i imie osoby sporządzajacej </t>
    </r>
    <r>
      <rPr>
        <b/>
        <i/>
        <sz val="8"/>
        <rFont val="Arial CE"/>
        <family val="2"/>
        <charset val="238"/>
      </rPr>
      <t xml:space="preserve"> </t>
    </r>
  </si>
  <si>
    <t xml:space="preserve">  statutowej i  gospodarczej (K+L-Ł)</t>
  </si>
  <si>
    <t xml:space="preserve">Nazwisko i imię kierownika jednostki  </t>
  </si>
  <si>
    <t>wiersz</t>
  </si>
  <si>
    <t>stan na</t>
  </si>
  <si>
    <t>PASYWA</t>
  </si>
  <si>
    <t>początek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</si>
  <si>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</si>
  <si>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</si>
  <si>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</si>
  <si>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</si>
  <si>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</si>
  <si>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</si>
  <si>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</si>
  <si>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</si>
  <si>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</si>
  <si>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 xml:space="preserve">III </t>
  </si>
  <si>
    <t>Należności długoterminowe</t>
  </si>
  <si>
    <t>III</t>
  </si>
  <si>
    <t>IV</t>
  </si>
  <si>
    <t>Inwestycje długotermnowe</t>
  </si>
  <si>
    <t>Nadwyżka przychodów nad kosztami                    (wielkość dodatnia)</t>
  </si>
  <si>
    <t>V</t>
  </si>
  <si>
    <t>Długotermnowe rozliczenia okresowe</t>
  </si>
  <si>
    <t>Nadwyżka kosztów nad przychodami              (wielkośc ujemna)</t>
  </si>
  <si>
    <t>B</t>
  </si>
  <si>
    <t>AKTYWA OBROTOWE</t>
  </si>
  <si>
    <t>ZOBOWIĄZANIA I REZERWY NA ZOBOWIĄZANIA</t>
  </si>
  <si>
    <t>Zapasy rzeczowych aktywów obrotowych</t>
  </si>
  <si>
    <t>Zobowiązania dlugoterminowe z tytułu kredytów i pożyczek</t>
  </si>
  <si>
    <t>Nalezności krótkoterminowe</t>
  </si>
  <si>
    <t>Zobowiązania krótkoterminowe i fundusze specjalne</t>
  </si>
  <si>
    <t>Nalezności od pozostałych jednostek</t>
  </si>
  <si>
    <t>Kredyty i pożyczki</t>
  </si>
  <si>
    <t>Inne zobowiązania</t>
  </si>
  <si>
    <t>Inwestycje krótkoterminowe</t>
  </si>
  <si>
    <t>Fundusze specjalne</t>
  </si>
  <si>
    <t xml:space="preserve">Środki pienięzne </t>
  </si>
  <si>
    <t>Rezerwy na zobowiązania</t>
  </si>
  <si>
    <t>Pozostałe  aktywa finansowe</t>
  </si>
  <si>
    <t xml:space="preserve">Rozliczenia międzyokresowe </t>
  </si>
  <si>
    <t>C</t>
  </si>
  <si>
    <t>Rozliczenia międzyokresowe  przychodów</t>
  </si>
  <si>
    <t>AKTYWA RAZEM</t>
  </si>
  <si>
    <t>PASYWA RAZEM</t>
  </si>
  <si>
    <t>Nazwisko i imię osoby sporządzającej</t>
  </si>
  <si>
    <t>Nazwisko i imię kierownika jednostki</t>
  </si>
  <si>
    <t>.........................................................................</t>
  </si>
  <si>
    <t>.......................................................................................</t>
  </si>
  <si>
    <t>wyszczególnienie</t>
  </si>
  <si>
    <t>D</t>
  </si>
  <si>
    <t>E</t>
  </si>
  <si>
    <t>F</t>
  </si>
  <si>
    <t>G</t>
  </si>
  <si>
    <t>VI</t>
  </si>
  <si>
    <t>VII</t>
  </si>
  <si>
    <t>H</t>
  </si>
  <si>
    <t>J</t>
  </si>
  <si>
    <t>K</t>
  </si>
  <si>
    <t>L</t>
  </si>
  <si>
    <t>Ł</t>
  </si>
  <si>
    <t>M.</t>
  </si>
  <si>
    <t>N</t>
  </si>
  <si>
    <t>O</t>
  </si>
  <si>
    <t>P</t>
  </si>
  <si>
    <t>R</t>
  </si>
  <si>
    <t>pozycja</t>
  </si>
  <si>
    <t>Inne przychody określone statutem</t>
  </si>
  <si>
    <t>Koszty realizacji zadań statutowych</t>
  </si>
  <si>
    <t xml:space="preserve">Wynik finansowy na działalności </t>
  </si>
  <si>
    <t>statutowej (A-B)</t>
  </si>
  <si>
    <t xml:space="preserve">Przychody ze sprzedaży </t>
  </si>
  <si>
    <t xml:space="preserve">i zrównane z nimi w tym: </t>
  </si>
  <si>
    <t>Przychody netto ze sprzedaży produkt.</t>
  </si>
  <si>
    <t>Przychody netto ze sprzedaży usług</t>
  </si>
  <si>
    <t>Przychody netto ze sprzedaży</t>
  </si>
  <si>
    <t>towarów i materiałów</t>
  </si>
  <si>
    <t xml:space="preserve">Koszty sprzedanych produktów, usług, </t>
  </si>
  <si>
    <t>Koszt wytworzenia sprzedanych produktów</t>
  </si>
  <si>
    <t>Wartośc sprzedanych towarów i materiałow</t>
  </si>
  <si>
    <t>Zysk(strata) brutto na sprzedaży (D-E)</t>
  </si>
  <si>
    <t>Koszty administracyjne</t>
  </si>
  <si>
    <t>Amortyzacja</t>
  </si>
  <si>
    <t>Usługi obce</t>
  </si>
  <si>
    <t>Podatki i opłaty</t>
  </si>
  <si>
    <t>Wynagrodzenia</t>
  </si>
  <si>
    <t>Ubezpieczenia społeczne i inne</t>
  </si>
  <si>
    <t>świadczenia</t>
  </si>
  <si>
    <t>Pozostałe koszty rodzajowe</t>
  </si>
  <si>
    <t>Zysk (strata) na działalności</t>
  </si>
  <si>
    <t>na dzialalności statutowej i gospodarczej</t>
  </si>
  <si>
    <t>(C+D-E-G)</t>
  </si>
  <si>
    <t>Pozostałe przychody operacyjne</t>
  </si>
  <si>
    <t>Zysk ze zbycia niefinansowych</t>
  </si>
  <si>
    <t>aktywów trwałych</t>
  </si>
  <si>
    <t>Dotacje</t>
  </si>
  <si>
    <t>Inne przychody operacyjne</t>
  </si>
  <si>
    <t>Pozostałe koszty operacyjne</t>
  </si>
  <si>
    <t xml:space="preserve">Strata ze zbycia niefinansowych </t>
  </si>
  <si>
    <t>aktywow trwałych</t>
  </si>
  <si>
    <t xml:space="preserve">Aktualizacja wartości aktywów </t>
  </si>
  <si>
    <t>niefinansowych</t>
  </si>
  <si>
    <t>Inne koszty operacyjne</t>
  </si>
  <si>
    <t xml:space="preserve">Zysk (strata) z działalności </t>
  </si>
  <si>
    <t>operacyjnej (H+I-J)</t>
  </si>
  <si>
    <t>Przychody finansowe</t>
  </si>
  <si>
    <t>Dywidendy i udziały w zyskach</t>
  </si>
  <si>
    <t>Odsetki, w tym:</t>
  </si>
  <si>
    <t>Zysk ze zbycia inwestycji</t>
  </si>
  <si>
    <t>Aktualizacja wartości inwestycji</t>
  </si>
  <si>
    <t>Inne</t>
  </si>
  <si>
    <t>Koszty finansowe</t>
  </si>
  <si>
    <t>Strata ze zbycia inwestycji</t>
  </si>
  <si>
    <t xml:space="preserve"> Inne</t>
  </si>
  <si>
    <t xml:space="preserve"> Wynik zdarzeń nadzwyczajnych </t>
  </si>
  <si>
    <t>Zyski nadzwyczajne</t>
  </si>
  <si>
    <t>Straty nadzwyczajne</t>
  </si>
  <si>
    <t>Zysk (strata) brutto (M+/-N)</t>
  </si>
  <si>
    <t>Podatek dochodowy</t>
  </si>
  <si>
    <t>Pozostałe obowiązkowe zmniej. zysku</t>
  </si>
  <si>
    <t>Zysk (strata) netto (O-P)</t>
  </si>
  <si>
    <t>Zużycie materiałów i energii</t>
  </si>
  <si>
    <t>Przychody działalności statutowej</t>
  </si>
  <si>
    <t>Krótkoterminowe rozliczenia międzyokresowe</t>
  </si>
  <si>
    <t>Koszt wytworzenia sprzedanych usług</t>
  </si>
  <si>
    <t>NALEŻNOŚCI</t>
  </si>
  <si>
    <t>konto</t>
  </si>
  <si>
    <t>ZOBOWIAZANIA</t>
  </si>
  <si>
    <t>suma</t>
  </si>
  <si>
    <t>Fundacja bez Wizy</t>
  </si>
  <si>
    <t>234-BW</t>
  </si>
  <si>
    <t>234-JP</t>
  </si>
  <si>
    <t>234-MB</t>
  </si>
  <si>
    <t>04-357 Warszawa, ul. Grochowska 202 m 106</t>
  </si>
  <si>
    <t>NIP 113-28-52-663</t>
  </si>
  <si>
    <t>Regon   145917826</t>
  </si>
  <si>
    <t>Wynik finansowy netto za rok obrotowy</t>
  </si>
  <si>
    <t>przychody księgowe</t>
  </si>
  <si>
    <t>koszty księgowe</t>
  </si>
  <si>
    <t>zysk/strata</t>
  </si>
  <si>
    <t>przychody podatkowe</t>
  </si>
  <si>
    <t>koszty podtkowe</t>
  </si>
  <si>
    <t>NKUP</t>
  </si>
  <si>
    <t>koszty</t>
  </si>
  <si>
    <t>przychody</t>
  </si>
  <si>
    <t>dane do CIT-8</t>
  </si>
  <si>
    <t>darowizny</t>
  </si>
  <si>
    <t>dotacje</t>
  </si>
  <si>
    <t>dział.gospodarcza</t>
  </si>
  <si>
    <t>razem przychody</t>
  </si>
  <si>
    <t>dotacja MHP</t>
  </si>
  <si>
    <t>wkład własny do MHP</t>
  </si>
  <si>
    <t>koszty administracyjne</t>
  </si>
  <si>
    <t>działalność gosp.</t>
  </si>
  <si>
    <t>razem koszty</t>
  </si>
  <si>
    <t xml:space="preserve">poz. 27, 30 </t>
  </si>
  <si>
    <t>poz. 31, 43</t>
  </si>
  <si>
    <t>dochód</t>
  </si>
  <si>
    <t>dochody wolne</t>
  </si>
  <si>
    <t>odliczenia od dochodu</t>
  </si>
  <si>
    <t>NKUP do odliczenia</t>
  </si>
  <si>
    <t>010</t>
  </si>
  <si>
    <t>020</t>
  </si>
  <si>
    <t>070</t>
  </si>
  <si>
    <t>071</t>
  </si>
  <si>
    <t>101</t>
  </si>
  <si>
    <t>131</t>
  </si>
  <si>
    <t>139</t>
  </si>
  <si>
    <t>201</t>
  </si>
  <si>
    <t>202</t>
  </si>
  <si>
    <t>225</t>
  </si>
  <si>
    <t>229</t>
  </si>
  <si>
    <t>231</t>
  </si>
  <si>
    <t>234</t>
  </si>
  <si>
    <t>234-AA</t>
  </si>
  <si>
    <t>800</t>
  </si>
  <si>
    <t>820</t>
  </si>
  <si>
    <t>840</t>
  </si>
  <si>
    <t>860</t>
  </si>
  <si>
    <t>500-01</t>
  </si>
  <si>
    <t>500-02</t>
  </si>
  <si>
    <t>500-03</t>
  </si>
  <si>
    <t>500-04</t>
  </si>
  <si>
    <t>501-001-01</t>
  </si>
  <si>
    <t>501-001-02</t>
  </si>
  <si>
    <t>501-001-03</t>
  </si>
  <si>
    <t>501-001-04</t>
  </si>
  <si>
    <t>501-001-07</t>
  </si>
  <si>
    <t>501-001-08</t>
  </si>
  <si>
    <t>501-001-09</t>
  </si>
  <si>
    <t>501-002-04</t>
  </si>
  <si>
    <t>501-002-05</t>
  </si>
  <si>
    <t>501-002-06</t>
  </si>
  <si>
    <t>550-552</t>
  </si>
  <si>
    <t>700-001</t>
  </si>
  <si>
    <t>700-002</t>
  </si>
  <si>
    <t>740</t>
  </si>
  <si>
    <t>750</t>
  </si>
  <si>
    <t>751</t>
  </si>
  <si>
    <t>760</t>
  </si>
  <si>
    <t>761</t>
  </si>
  <si>
    <t>770</t>
  </si>
  <si>
    <t>771</t>
  </si>
  <si>
    <t>INWENTARYZACJA KONT  BILANSOWYCH KSIEGOWYCH NA 31 GRUDNIA 2014R</t>
  </si>
  <si>
    <t>poz. 35, 38</t>
  </si>
  <si>
    <t>CIT8/D</t>
  </si>
  <si>
    <t>zysk/strata bilansowa</t>
  </si>
  <si>
    <t>strata podatkowa</t>
  </si>
  <si>
    <t>rozliczenie starty lat ubiegłych</t>
  </si>
  <si>
    <t>koszty statutowe</t>
  </si>
  <si>
    <t>koszty bez NKUP</t>
  </si>
  <si>
    <t>CIT8/O</t>
  </si>
  <si>
    <t>przychody z dotacji</t>
  </si>
  <si>
    <t>razem przychody wolne</t>
  </si>
  <si>
    <t>poz. 40</t>
  </si>
  <si>
    <t>pole 23</t>
  </si>
  <si>
    <t>Sporządzono, Warszawa, dnia 14.03.2015</t>
  </si>
  <si>
    <t>BILANS  NA DZIEŃ 31.XII.2014</t>
  </si>
  <si>
    <t>sporządzony za okres styczeń - grudzień 2014 roku</t>
  </si>
  <si>
    <t>550-550</t>
  </si>
  <si>
    <t>zysk podatkowa</t>
  </si>
  <si>
    <t>pole 12</t>
  </si>
  <si>
    <t>pozy.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</si>
</sst>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-000"/>
  </numFmts>
  <fonts count="18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i/>
      <sz val="8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4"/>
      <color indexed="8"/>
      <name val="Arial CE"/>
      <family val="2"/>
      <charset val="238"/>
    </font>
    <font>
      <sz val="9"/>
      <name val="Arial CE"/>
      <family val="2"/>
      <charset val="238"/>
    </font>
    <font>
      <b/>
      <i/>
      <sz val="10"/>
      <color indexed="63"/>
      <name val="Arial CE"/>
      <family val="2"/>
      <charset val="238"/>
    </font>
    <font>
      <b/>
      <i/>
      <sz val="10"/>
      <color indexed="9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 applyBorder="1"/>
    <xf numFmtId="4" fontId="1" fillId="0" borderId="1" xfId="0" applyNumberFormat="1" applyFont="1" applyBorder="1"/>
    <xf numFmtId="4" fontId="1" fillId="0" borderId="2" xfId="0" applyNumberFormat="1" applyFont="1" applyBorder="1"/>
    <xf numFmtId="4" fontId="1" fillId="0" borderId="3" xfId="0" applyNumberFormat="1" applyFont="1" applyBorder="1"/>
    <xf numFmtId="4" fontId="1" fillId="0" borderId="4" xfId="0" applyNumberFormat="1" applyFont="1" applyBorder="1"/>
    <xf numFmtId="4" fontId="1" fillId="0" borderId="1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1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1" fillId="0" borderId="7" xfId="0" applyFont="1" applyBorder="1"/>
    <xf numFmtId="0" fontId="1" fillId="0" borderId="6" xfId="0" applyFont="1" applyBorder="1"/>
    <xf numFmtId="4" fontId="1" fillId="0" borderId="2" xfId="0" applyNumberFormat="1" applyFont="1" applyBorder="1" applyAlignment="1">
      <alignment horizontal="right"/>
    </xf>
    <xf numFmtId="0" fontId="3" fillId="0" borderId="0" xfId="0" applyFont="1"/>
    <xf numFmtId="0" fontId="0" fillId="0" borderId="1" xfId="0" applyBorder="1"/>
    <xf numFmtId="0" fontId="2" fillId="0" borderId="7" xfId="0" applyFont="1" applyBorder="1"/>
    <xf numFmtId="0" fontId="3" fillId="0" borderId="8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1" fillId="2" borderId="4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4" fontId="0" fillId="2" borderId="3" xfId="0" applyNumberFormat="1" applyFill="1" applyBorder="1" applyAlignment="1">
      <alignment horizontal="right"/>
    </xf>
    <xf numFmtId="0" fontId="0" fillId="0" borderId="3" xfId="0" applyBorder="1"/>
    <xf numFmtId="0" fontId="0" fillId="2" borderId="3" xfId="0" applyFill="1" applyBorder="1"/>
    <xf numFmtId="0" fontId="0" fillId="2" borderId="4" xfId="0" applyFill="1" applyBorder="1"/>
    <xf numFmtId="0" fontId="3" fillId="2" borderId="3" xfId="0" applyFont="1" applyFill="1" applyBorder="1"/>
    <xf numFmtId="0" fontId="2" fillId="2" borderId="0" xfId="0" applyFont="1" applyFill="1" applyBorder="1"/>
    <xf numFmtId="0" fontId="2" fillId="2" borderId="6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4" fontId="1" fillId="2" borderId="1" xfId="0" applyNumberFormat="1" applyFont="1" applyFill="1" applyBorder="1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0" fontId="2" fillId="2" borderId="0" xfId="0" applyFont="1" applyFill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10" fillId="2" borderId="0" xfId="0" applyFont="1" applyFill="1" applyBorder="1"/>
    <xf numFmtId="0" fontId="10" fillId="2" borderId="0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vertical="center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/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left"/>
    </xf>
    <xf numFmtId="0" fontId="0" fillId="0" borderId="11" xfId="0" applyBorder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4" fontId="3" fillId="2" borderId="4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4" fontId="3" fillId="0" borderId="12" xfId="0" applyNumberFormat="1" applyFont="1" applyBorder="1"/>
    <xf numFmtId="4" fontId="3" fillId="0" borderId="4" xfId="0" applyNumberFormat="1" applyFont="1" applyBorder="1" applyAlignment="1">
      <alignment horizontal="right"/>
    </xf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2" fillId="2" borderId="5" xfId="0" applyFont="1" applyFill="1" applyBorder="1"/>
    <xf numFmtId="0" fontId="1" fillId="2" borderId="0" xfId="0" applyFont="1" applyFill="1" applyBorder="1"/>
    <xf numFmtId="0" fontId="1" fillId="2" borderId="7" xfId="0" applyFont="1" applyFill="1" applyBorder="1"/>
    <xf numFmtId="0" fontId="2" fillId="2" borderId="7" xfId="0" applyFont="1" applyFill="1" applyBorder="1"/>
    <xf numFmtId="0" fontId="2" fillId="0" borderId="5" xfId="0" applyFont="1" applyBorder="1"/>
    <xf numFmtId="0" fontId="3" fillId="0" borderId="15" xfId="0" applyFont="1" applyBorder="1"/>
    <xf numFmtId="4" fontId="12" fillId="0" borderId="1" xfId="0" applyNumberFormat="1" applyFont="1" applyBorder="1"/>
    <xf numFmtId="0" fontId="8" fillId="2" borderId="0" xfId="0" applyFont="1" applyFill="1" applyBorder="1"/>
    <xf numFmtId="0" fontId="3" fillId="2" borderId="0" xfId="0" applyFont="1" applyFill="1" applyBorder="1"/>
    <xf numFmtId="49" fontId="13" fillId="2" borderId="0" xfId="0" applyNumberFormat="1" applyFont="1" applyFill="1" applyBorder="1"/>
    <xf numFmtId="0" fontId="14" fillId="2" borderId="0" xfId="0" applyFont="1" applyFill="1" applyBorder="1"/>
    <xf numFmtId="0" fontId="3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12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4" fontId="0" fillId="2" borderId="0" xfId="0" applyNumberFormat="1" applyFill="1"/>
    <xf numFmtId="0" fontId="1" fillId="2" borderId="19" xfId="0" applyFont="1" applyFill="1" applyBorder="1" applyAlignment="1">
      <alignment horizontal="center" wrapText="1"/>
    </xf>
    <xf numFmtId="4" fontId="0" fillId="0" borderId="0" xfId="0" applyNumberFormat="1"/>
    <xf numFmtId="0" fontId="9" fillId="0" borderId="17" xfId="0" applyFont="1" applyBorder="1" applyAlignment="1">
      <alignment vertical="center" wrapText="1"/>
    </xf>
    <xf numFmtId="0" fontId="9" fillId="0" borderId="10" xfId="0" applyFont="1" applyBorder="1" applyAlignment="1">
      <alignment horizontal="left"/>
    </xf>
    <xf numFmtId="0" fontId="8" fillId="2" borderId="0" xfId="0" applyFont="1" applyFill="1"/>
    <xf numFmtId="4" fontId="8" fillId="2" borderId="0" xfId="0" applyNumberFormat="1" applyFont="1" applyFill="1"/>
    <xf numFmtId="0" fontId="0" fillId="0" borderId="4" xfId="0" applyBorder="1"/>
    <xf numFmtId="4" fontId="0" fillId="0" borderId="4" xfId="0" applyNumberFormat="1" applyBorder="1"/>
    <xf numFmtId="0" fontId="0" fillId="0" borderId="0" xfId="0" applyFill="1" applyBorder="1"/>
    <xf numFmtId="0" fontId="10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4" fontId="15" fillId="0" borderId="0" xfId="0" applyNumberFormat="1" applyFont="1" applyFill="1"/>
    <xf numFmtId="4" fontId="0" fillId="2" borderId="3" xfId="0" applyNumberFormat="1" applyFill="1" applyBorder="1"/>
    <xf numFmtId="4" fontId="0" fillId="2" borderId="0" xfId="0" applyNumberFormat="1" applyFill="1" applyAlignment="1">
      <alignment wrapText="1"/>
    </xf>
    <xf numFmtId="4" fontId="0" fillId="0" borderId="1" xfId="0" applyNumberForma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0" fontId="16" fillId="3" borderId="20" xfId="0" applyFont="1" applyFill="1" applyBorder="1" applyAlignment="1">
      <alignment horizontal="center"/>
    </xf>
    <xf numFmtId="0" fontId="0" fillId="3" borderId="20" xfId="0" applyFill="1" applyBorder="1"/>
    <xf numFmtId="0" fontId="16" fillId="0" borderId="20" xfId="0" applyFont="1" applyBorder="1" applyAlignment="1">
      <alignment horizontal="center"/>
    </xf>
    <xf numFmtId="0" fontId="0" fillId="0" borderId="20" xfId="0" applyBorder="1"/>
    <xf numFmtId="4" fontId="16" fillId="0" borderId="20" xfId="0" applyNumberFormat="1" applyFont="1" applyBorder="1"/>
    <xf numFmtId="4" fontId="0" fillId="0" borderId="20" xfId="0" applyNumberFormat="1" applyFill="1" applyBorder="1"/>
    <xf numFmtId="4" fontId="0" fillId="0" borderId="0" xfId="0" applyNumberFormat="1" applyFill="1"/>
    <xf numFmtId="0" fontId="0" fillId="0" borderId="20" xfId="0" applyFill="1" applyBorder="1"/>
    <xf numFmtId="4" fontId="16" fillId="0" borderId="20" xfId="0" applyNumberFormat="1" applyFont="1" applyFill="1" applyBorder="1"/>
    <xf numFmtId="0" fontId="16" fillId="3" borderId="27" xfId="0" applyFont="1" applyFill="1" applyBorder="1" applyAlignment="1">
      <alignment horizontal="center"/>
    </xf>
    <xf numFmtId="0" fontId="16" fillId="0" borderId="0" xfId="0" applyFont="1"/>
    <xf numFmtId="4" fontId="16" fillId="0" borderId="0" xfId="0" applyNumberFormat="1" applyFont="1"/>
    <xf numFmtId="0" fontId="17" fillId="0" borderId="0" xfId="0" applyFont="1"/>
    <xf numFmtId="0" fontId="16" fillId="4" borderId="0" xfId="0" applyFont="1" applyFill="1"/>
    <xf numFmtId="0" fontId="0" fillId="3" borderId="20" xfId="0" applyFill="1" applyBorder="1" applyAlignment="1">
      <alignment wrapText="1"/>
    </xf>
    <xf numFmtId="0" fontId="0" fillId="0" borderId="20" xfId="0" applyFill="1" applyBorder="1" applyAlignment="1">
      <alignment wrapText="1"/>
    </xf>
    <xf numFmtId="49" fontId="16" fillId="0" borderId="20" xfId="0" applyNumberFormat="1" applyFont="1" applyBorder="1" applyAlignment="1">
      <alignment horizontal="center"/>
    </xf>
    <xf numFmtId="0" fontId="0" fillId="0" borderId="0" xfId="0" applyFont="1"/>
    <xf numFmtId="0" fontId="16" fillId="0" borderId="0" xfId="0" applyFont="1" applyFill="1"/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/>
    <xf numFmtId="0" fontId="0" fillId="0" borderId="17" xfId="0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/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/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Alignment="1"/>
    <xf numFmtId="0" fontId="4" fillId="2" borderId="0" xfId="0" applyFont="1" applyFill="1" applyAlignment="1">
      <alignment horizontal="center"/>
    </xf>
    <xf numFmtId="4" fontId="1" fillId="2" borderId="3" xfId="0" applyNumberFormat="1" applyFont="1" applyFill="1" applyBorder="1" applyAlignment="1"/>
    <xf numFmtId="0" fontId="0" fillId="0" borderId="2" xfId="0" applyBorder="1" applyAlignment="1"/>
    <xf numFmtId="164" fontId="3" fillId="2" borderId="3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7" zoomScaleNormal="100" workbookViewId="0">
      <selection activeCell="H14" sqref="H14"/>
    </sheetView>
  </sheetViews>
  <sheetFormatPr defaultRowHeight="12.75" x14ac:dyDescent="0.2"/>
  <cols>
    <col min="1" max="1" width="5.7109375" customWidth="1"/>
    <col min="2" max="2" width="36.140625" customWidth="1"/>
    <col min="3" max="3" width="12.42578125" customWidth="1"/>
    <col min="4" max="4" width="13.140625" customWidth="1"/>
    <col min="5" max="5" width="6.28515625" customWidth="1"/>
    <col min="6" max="6" width="32.42578125" style="52" customWidth="1"/>
    <col min="7" max="7" width="12.42578125" customWidth="1"/>
    <col min="8" max="8" width="13.140625" customWidth="1"/>
    <col min="9" max="9" width="9.140625" style="103"/>
    <col min="10" max="10" width="9.140625" style="33"/>
  </cols>
  <sheetData>
    <row r="1" spans="1:11" s="37" customFormat="1" x14ac:dyDescent="0.2">
      <c r="A1" s="74" t="s">
        <v>136</v>
      </c>
      <c r="B1" s="74"/>
      <c r="C1" s="75" t="s">
        <v>141</v>
      </c>
      <c r="D1" s="38"/>
      <c r="I1" s="100"/>
    </row>
    <row r="2" spans="1:11" s="37" customFormat="1" x14ac:dyDescent="0.2">
      <c r="A2" s="76" t="s">
        <v>140</v>
      </c>
      <c r="B2" s="74"/>
      <c r="C2" s="75" t="s">
        <v>142</v>
      </c>
      <c r="D2" s="38"/>
      <c r="I2" s="100"/>
    </row>
    <row r="3" spans="1:11" s="39" customFormat="1" ht="12.75" customHeight="1" x14ac:dyDescent="0.2">
      <c r="B3" s="77"/>
      <c r="F3" s="40"/>
      <c r="I3" s="101"/>
    </row>
    <row r="4" spans="1:11" s="39" customFormat="1" ht="18" x14ac:dyDescent="0.25">
      <c r="C4" s="134" t="s">
        <v>224</v>
      </c>
      <c r="D4" s="134"/>
      <c r="E4" s="134"/>
      <c r="F4" s="134"/>
      <c r="I4" s="101"/>
    </row>
    <row r="5" spans="1:11" s="39" customFormat="1" ht="13.5" thickBot="1" x14ac:dyDescent="0.25">
      <c r="F5" s="40"/>
      <c r="I5" s="101"/>
    </row>
    <row r="6" spans="1:11" s="41" customFormat="1" ht="23.25" customHeight="1" thickBot="1" x14ac:dyDescent="0.25">
      <c r="A6" s="135" t="s">
        <v>10</v>
      </c>
      <c r="B6" s="137" t="s">
        <v>6</v>
      </c>
      <c r="C6" s="128" t="s">
        <v>11</v>
      </c>
      <c r="D6" s="129"/>
      <c r="E6" s="135" t="s">
        <v>10</v>
      </c>
      <c r="F6" s="139" t="s">
        <v>12</v>
      </c>
      <c r="G6" s="128" t="s">
        <v>11</v>
      </c>
      <c r="H6" s="129"/>
      <c r="I6" s="102"/>
    </row>
    <row r="7" spans="1:11" ht="15.75" customHeight="1" thickBot="1" x14ac:dyDescent="0.25">
      <c r="A7" s="136"/>
      <c r="B7" s="138"/>
      <c r="C7" s="92" t="s">
        <v>13</v>
      </c>
      <c r="D7" s="92" t="s">
        <v>0</v>
      </c>
      <c r="E7" s="136"/>
      <c r="F7" s="140"/>
      <c r="G7" s="92" t="s">
        <v>13</v>
      </c>
      <c r="H7" s="92" t="s">
        <v>0</v>
      </c>
    </row>
    <row r="8" spans="1:11" x14ac:dyDescent="0.2">
      <c r="A8" s="42" t="s">
        <v>14</v>
      </c>
      <c r="B8" s="87" t="s">
        <v>15</v>
      </c>
      <c r="C8" s="82">
        <f>C9+C10+C11+C12</f>
        <v>0</v>
      </c>
      <c r="D8" s="82">
        <f>D9+D10+D11+D12</f>
        <v>0</v>
      </c>
      <c r="E8" s="43" t="s">
        <v>14</v>
      </c>
      <c r="F8" s="78" t="s">
        <v>16</v>
      </c>
      <c r="G8" s="82">
        <f>G9+G10+G11</f>
        <v>531.61999999999989</v>
      </c>
      <c r="H8" s="82">
        <f>H9+H10+H11</f>
        <v>653.86999999999989</v>
      </c>
    </row>
    <row r="9" spans="1:11" x14ac:dyDescent="0.2">
      <c r="A9" s="44" t="s">
        <v>17</v>
      </c>
      <c r="B9" s="88" t="s">
        <v>18</v>
      </c>
      <c r="C9" s="107"/>
      <c r="D9" s="107"/>
      <c r="E9" s="45" t="s">
        <v>17</v>
      </c>
      <c r="F9" s="79" t="s">
        <v>19</v>
      </c>
      <c r="G9" s="83">
        <v>4000</v>
      </c>
      <c r="H9" s="83">
        <v>4000</v>
      </c>
    </row>
    <row r="10" spans="1:11" x14ac:dyDescent="0.2">
      <c r="A10" s="44" t="s">
        <v>20</v>
      </c>
      <c r="B10" s="88" t="s">
        <v>21</v>
      </c>
      <c r="C10" s="107"/>
      <c r="D10" s="107"/>
      <c r="E10" s="45" t="s">
        <v>20</v>
      </c>
      <c r="F10" s="79" t="s">
        <v>22</v>
      </c>
      <c r="G10" s="83"/>
      <c r="H10" s="83"/>
    </row>
    <row r="11" spans="1:11" ht="25.5" x14ac:dyDescent="0.2">
      <c r="A11" s="44" t="s">
        <v>23</v>
      </c>
      <c r="B11" s="88" t="s">
        <v>24</v>
      </c>
      <c r="C11" s="107"/>
      <c r="D11" s="107"/>
      <c r="E11" s="45" t="s">
        <v>25</v>
      </c>
      <c r="F11" s="79" t="s">
        <v>143</v>
      </c>
      <c r="G11" s="83">
        <f>SUM(G12:G13)</f>
        <v>-3468.38</v>
      </c>
      <c r="H11" s="83">
        <f>SUM(H12:H13)</f>
        <v>-3346.13</v>
      </c>
    </row>
    <row r="12" spans="1:11" ht="25.5" x14ac:dyDescent="0.2">
      <c r="A12" s="44" t="s">
        <v>26</v>
      </c>
      <c r="B12" s="88" t="s">
        <v>27</v>
      </c>
      <c r="C12" s="107"/>
      <c r="D12" s="107"/>
      <c r="E12" s="46">
        <v>1</v>
      </c>
      <c r="F12" s="79" t="s">
        <v>28</v>
      </c>
      <c r="G12" s="84"/>
      <c r="H12" s="84"/>
    </row>
    <row r="13" spans="1:11" ht="42" customHeight="1" x14ac:dyDescent="0.2">
      <c r="A13" s="44" t="s">
        <v>29</v>
      </c>
      <c r="B13" s="79" t="s">
        <v>30</v>
      </c>
      <c r="C13" s="107"/>
      <c r="D13" s="107"/>
      <c r="E13" s="46">
        <v>2</v>
      </c>
      <c r="F13" s="79" t="s">
        <v>31</v>
      </c>
      <c r="G13" s="84">
        <v>-3468.38</v>
      </c>
      <c r="H13" s="84">
        <v>-3346.13</v>
      </c>
    </row>
    <row r="14" spans="1:11" ht="25.5" x14ac:dyDescent="0.2">
      <c r="A14" s="47" t="s">
        <v>32</v>
      </c>
      <c r="B14" s="89" t="s">
        <v>33</v>
      </c>
      <c r="C14" s="85">
        <f>C15+C16+C19+C22</f>
        <v>752.12</v>
      </c>
      <c r="D14" s="85">
        <f>D15+D16+D19+D22</f>
        <v>1036.8699999999999</v>
      </c>
      <c r="E14" s="48" t="s">
        <v>32</v>
      </c>
      <c r="F14" s="80" t="s">
        <v>34</v>
      </c>
      <c r="G14" s="85">
        <f>G15+G16+G20+G21</f>
        <v>220.5</v>
      </c>
      <c r="H14" s="85">
        <f>H15+H16+H20+H21</f>
        <v>383</v>
      </c>
      <c r="K14" s="93"/>
    </row>
    <row r="15" spans="1:11" ht="27" customHeight="1" x14ac:dyDescent="0.2">
      <c r="A15" s="44" t="s">
        <v>17</v>
      </c>
      <c r="B15" s="79" t="s">
        <v>35</v>
      </c>
      <c r="C15" s="107"/>
      <c r="D15" s="107"/>
      <c r="E15" s="45" t="s">
        <v>17</v>
      </c>
      <c r="F15" s="79" t="s">
        <v>36</v>
      </c>
      <c r="G15" s="83"/>
      <c r="H15" s="83"/>
    </row>
    <row r="16" spans="1:11" ht="25.5" x14ac:dyDescent="0.2">
      <c r="A16" s="44" t="s">
        <v>20</v>
      </c>
      <c r="B16" s="88" t="s">
        <v>37</v>
      </c>
      <c r="C16" s="107"/>
      <c r="D16" s="107">
        <f>SUM(D17)</f>
        <v>800</v>
      </c>
      <c r="E16" s="45" t="s">
        <v>20</v>
      </c>
      <c r="F16" s="79" t="s">
        <v>38</v>
      </c>
      <c r="G16" s="107">
        <f>SUM(G17:G19)</f>
        <v>220.5</v>
      </c>
      <c r="H16" s="107">
        <f>SUM(H17:H19)</f>
        <v>383</v>
      </c>
    </row>
    <row r="17" spans="1:10" x14ac:dyDescent="0.2">
      <c r="A17" s="130">
        <v>1</v>
      </c>
      <c r="B17" s="132" t="s">
        <v>39</v>
      </c>
      <c r="C17" s="133"/>
      <c r="D17" s="133">
        <v>800</v>
      </c>
      <c r="E17" s="46">
        <v>1</v>
      </c>
      <c r="F17" s="79" t="s">
        <v>40</v>
      </c>
      <c r="G17" s="108"/>
      <c r="H17" s="108"/>
    </row>
    <row r="18" spans="1:10" x14ac:dyDescent="0.2">
      <c r="A18" s="131"/>
      <c r="B18" s="132"/>
      <c r="C18" s="133"/>
      <c r="D18" s="133"/>
      <c r="E18" s="46">
        <v>2</v>
      </c>
      <c r="F18" s="79" t="s">
        <v>41</v>
      </c>
      <c r="G18" s="108">
        <v>220.5</v>
      </c>
      <c r="H18" s="108">
        <v>383</v>
      </c>
    </row>
    <row r="19" spans="1:10" x14ac:dyDescent="0.2">
      <c r="A19" s="44" t="s">
        <v>23</v>
      </c>
      <c r="B19" s="88" t="s">
        <v>42</v>
      </c>
      <c r="C19" s="107">
        <f>SUM(C20:C21)</f>
        <v>752.12</v>
      </c>
      <c r="D19" s="107">
        <f>SUM(D20:D21)</f>
        <v>236.87</v>
      </c>
      <c r="E19" s="46">
        <v>3</v>
      </c>
      <c r="F19" s="79" t="s">
        <v>43</v>
      </c>
      <c r="G19" s="108"/>
      <c r="H19" s="108"/>
    </row>
    <row r="20" spans="1:10" x14ac:dyDescent="0.2">
      <c r="A20" s="49">
        <v>1</v>
      </c>
      <c r="B20" s="88" t="s">
        <v>44</v>
      </c>
      <c r="C20" s="108">
        <v>752.12</v>
      </c>
      <c r="D20" s="108">
        <v>236.87</v>
      </c>
      <c r="E20" s="45" t="s">
        <v>25</v>
      </c>
      <c r="F20" s="79" t="s">
        <v>45</v>
      </c>
      <c r="G20" s="107"/>
      <c r="H20" s="107"/>
    </row>
    <row r="21" spans="1:10" x14ac:dyDescent="0.2">
      <c r="A21" s="49">
        <v>2</v>
      </c>
      <c r="B21" s="88" t="s">
        <v>46</v>
      </c>
      <c r="C21" s="108"/>
      <c r="D21" s="108"/>
      <c r="E21" s="45" t="s">
        <v>26</v>
      </c>
      <c r="F21" s="79" t="s">
        <v>47</v>
      </c>
      <c r="G21" s="107">
        <f>SUM(G22)</f>
        <v>0</v>
      </c>
      <c r="H21" s="107">
        <f>SUM(H22)</f>
        <v>0</v>
      </c>
    </row>
    <row r="22" spans="1:10" ht="25.5" x14ac:dyDescent="0.2">
      <c r="A22" s="95" t="s">
        <v>26</v>
      </c>
      <c r="B22" s="94" t="s">
        <v>130</v>
      </c>
      <c r="C22" s="107"/>
      <c r="D22" s="107"/>
      <c r="E22" s="46">
        <v>1</v>
      </c>
      <c r="F22" s="79" t="s">
        <v>49</v>
      </c>
      <c r="G22" s="108"/>
      <c r="H22" s="108"/>
      <c r="J22" s="91"/>
    </row>
    <row r="23" spans="1:10" ht="26.25" customHeight="1" thickBot="1" x14ac:dyDescent="0.25">
      <c r="A23" s="50"/>
      <c r="B23" s="90" t="s">
        <v>50</v>
      </c>
      <c r="C23" s="86">
        <f>C8+C14</f>
        <v>752.12</v>
      </c>
      <c r="D23" s="86">
        <f>D8+D14</f>
        <v>1036.8699999999999</v>
      </c>
      <c r="E23" s="50"/>
      <c r="F23" s="81" t="s">
        <v>51</v>
      </c>
      <c r="G23" s="86">
        <f>G8+G14</f>
        <v>752.11999999999989</v>
      </c>
      <c r="H23" s="86">
        <f>H8+H14</f>
        <v>1036.8699999999999</v>
      </c>
      <c r="I23" s="104"/>
      <c r="J23" s="91"/>
    </row>
    <row r="24" spans="1:10" x14ac:dyDescent="0.2">
      <c r="A24" s="33"/>
      <c r="B24" s="33"/>
      <c r="C24" s="33"/>
      <c r="D24" s="91"/>
      <c r="E24" s="33"/>
      <c r="F24" s="51"/>
      <c r="G24" s="33"/>
      <c r="H24" s="91"/>
    </row>
    <row r="25" spans="1:10" x14ac:dyDescent="0.2">
      <c r="A25" s="33" t="s">
        <v>223</v>
      </c>
      <c r="B25" s="33"/>
      <c r="C25" s="33"/>
      <c r="D25" s="33"/>
      <c r="E25" s="33"/>
      <c r="F25" s="106"/>
      <c r="G25" s="33"/>
      <c r="H25" s="33"/>
    </row>
    <row r="26" spans="1:10" x14ac:dyDescent="0.2">
      <c r="A26" s="33"/>
      <c r="B26" s="33"/>
      <c r="C26" s="33"/>
      <c r="D26" s="33"/>
      <c r="E26" s="33"/>
      <c r="F26" s="51"/>
      <c r="G26" s="33"/>
      <c r="H26" s="91"/>
    </row>
    <row r="27" spans="1:10" x14ac:dyDescent="0.2">
      <c r="A27" s="33"/>
      <c r="B27" s="33"/>
      <c r="C27" s="33"/>
      <c r="D27" s="33"/>
      <c r="E27" s="33"/>
      <c r="F27" s="51"/>
      <c r="G27" s="33"/>
      <c r="H27" s="33"/>
    </row>
    <row r="28" spans="1:10" x14ac:dyDescent="0.2">
      <c r="A28" s="33" t="s">
        <v>52</v>
      </c>
      <c r="B28" s="33"/>
      <c r="C28" s="33"/>
      <c r="D28" s="33" t="s">
        <v>53</v>
      </c>
      <c r="E28" s="33"/>
      <c r="F28" s="51"/>
      <c r="G28" s="33"/>
      <c r="H28" s="33"/>
    </row>
    <row r="29" spans="1:10" x14ac:dyDescent="0.2">
      <c r="A29" s="33"/>
      <c r="B29" s="33"/>
      <c r="C29" s="33"/>
      <c r="D29" s="33"/>
      <c r="E29" s="33"/>
      <c r="F29" s="51"/>
      <c r="G29" s="33"/>
      <c r="H29" s="33"/>
    </row>
    <row r="30" spans="1:10" x14ac:dyDescent="0.2">
      <c r="A30" s="33" t="s">
        <v>54</v>
      </c>
      <c r="B30" s="33"/>
      <c r="C30" s="33"/>
      <c r="D30" s="33" t="s">
        <v>55</v>
      </c>
      <c r="E30" s="33"/>
      <c r="F30" s="51"/>
      <c r="G30" s="33"/>
      <c r="H30" s="33"/>
    </row>
    <row r="31" spans="1:10" x14ac:dyDescent="0.2">
      <c r="A31" s="33"/>
      <c r="B31" s="33"/>
      <c r="C31" s="33"/>
      <c r="D31" s="33"/>
      <c r="E31" s="33"/>
      <c r="F31" s="51"/>
      <c r="G31" s="33"/>
      <c r="H31" s="33"/>
    </row>
    <row r="32" spans="1:10" x14ac:dyDescent="0.2">
      <c r="A32" s="33"/>
      <c r="B32" s="33"/>
      <c r="C32" s="33"/>
      <c r="D32" s="33"/>
      <c r="E32" s="33"/>
      <c r="F32" s="51"/>
      <c r="G32" s="33"/>
      <c r="H32" s="33"/>
    </row>
    <row r="33" spans="6:9" s="33" customFormat="1" x14ac:dyDescent="0.2">
      <c r="F33" s="51"/>
      <c r="I33" s="103"/>
    </row>
  </sheetData>
  <mergeCells count="11">
    <mergeCell ref="C4:F4"/>
    <mergeCell ref="A6:A7"/>
    <mergeCell ref="B6:B7"/>
    <mergeCell ref="C6:D6"/>
    <mergeCell ref="E6:E7"/>
    <mergeCell ref="F6:F7"/>
    <mergeCell ref="G6:H6"/>
    <mergeCell ref="A17:A18"/>
    <mergeCell ref="B17:B18"/>
    <mergeCell ref="C17:C18"/>
    <mergeCell ref="D17:D18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92" orientation="landscape" horizontalDpi="4294967295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opLeftCell="A56" zoomScaleNormal="100" workbookViewId="0">
      <selection activeCell="E14" sqref="E14"/>
    </sheetView>
  </sheetViews>
  <sheetFormatPr defaultRowHeight="12.75" x14ac:dyDescent="0.2"/>
  <cols>
    <col min="1" max="1" width="9.140625" style="33"/>
    <col min="2" max="2" width="9.140625" style="41"/>
    <col min="3" max="3" width="36.28515625" customWidth="1"/>
    <col min="4" max="4" width="17" customWidth="1"/>
    <col min="5" max="5" width="16.28515625" customWidth="1"/>
    <col min="6" max="6" width="14.140625" style="33" customWidth="1"/>
    <col min="7" max="7" width="14.5703125" style="33" customWidth="1"/>
    <col min="8" max="8" width="16.140625" style="33" customWidth="1"/>
    <col min="9" max="9" width="13.28515625" customWidth="1"/>
  </cols>
  <sheetData>
    <row r="1" spans="1:9" s="37" customFormat="1" x14ac:dyDescent="0.2">
      <c r="A1" s="74" t="s">
        <v>136</v>
      </c>
      <c r="B1" s="74"/>
      <c r="D1" s="75" t="s">
        <v>141</v>
      </c>
      <c r="E1" s="75"/>
      <c r="I1" s="100"/>
    </row>
    <row r="2" spans="1:9" s="37" customFormat="1" x14ac:dyDescent="0.2">
      <c r="A2" s="76" t="s">
        <v>140</v>
      </c>
      <c r="B2" s="74"/>
      <c r="D2" s="75" t="s">
        <v>142</v>
      </c>
      <c r="I2" s="100"/>
    </row>
    <row r="3" spans="1:9" s="39" customFormat="1" ht="12.75" customHeight="1" x14ac:dyDescent="0.2">
      <c r="A3" s="76"/>
      <c r="B3" s="77"/>
      <c r="F3" s="40"/>
      <c r="I3" s="101"/>
    </row>
    <row r="4" spans="1:9" ht="23.25" x14ac:dyDescent="0.35">
      <c r="C4" s="143" t="s">
        <v>3</v>
      </c>
      <c r="D4" s="144"/>
      <c r="E4" s="144"/>
    </row>
    <row r="5" spans="1:9" ht="15.75" x14ac:dyDescent="0.25">
      <c r="C5" s="145" t="s">
        <v>225</v>
      </c>
      <c r="D5" s="144"/>
      <c r="E5" s="146"/>
    </row>
    <row r="6" spans="1:9" ht="15.75" thickBot="1" x14ac:dyDescent="0.3">
      <c r="C6" s="147" t="s">
        <v>4</v>
      </c>
      <c r="D6" s="144"/>
      <c r="E6" s="144"/>
    </row>
    <row r="7" spans="1:9" ht="13.5" hidden="1" thickBot="1" x14ac:dyDescent="0.25"/>
    <row r="8" spans="1:9" x14ac:dyDescent="0.2">
      <c r="B8" s="60" t="s">
        <v>73</v>
      </c>
      <c r="C8" s="66" t="s">
        <v>56</v>
      </c>
      <c r="D8" s="17">
        <v>2013</v>
      </c>
      <c r="E8" s="17">
        <v>2014</v>
      </c>
    </row>
    <row r="9" spans="1:9" x14ac:dyDescent="0.2">
      <c r="B9" s="61" t="s">
        <v>14</v>
      </c>
      <c r="C9" s="16" t="s">
        <v>129</v>
      </c>
      <c r="D9" s="18">
        <f>SUM(D10:D12)</f>
        <v>16187.4</v>
      </c>
      <c r="E9" s="18">
        <f>SUM(E10:E12)</f>
        <v>12500</v>
      </c>
    </row>
    <row r="10" spans="1:9" x14ac:dyDescent="0.2">
      <c r="B10" s="61" t="s">
        <v>17</v>
      </c>
      <c r="C10" s="11"/>
      <c r="D10" s="6"/>
      <c r="E10" s="6">
        <v>0</v>
      </c>
    </row>
    <row r="11" spans="1:9" x14ac:dyDescent="0.2">
      <c r="B11" s="61" t="s">
        <v>20</v>
      </c>
      <c r="C11" s="11"/>
      <c r="D11" s="6"/>
      <c r="E11" s="6"/>
    </row>
    <row r="12" spans="1:9" x14ac:dyDescent="0.2">
      <c r="B12" s="61" t="s">
        <v>25</v>
      </c>
      <c r="C12" s="11" t="s">
        <v>74</v>
      </c>
      <c r="D12" s="6">
        <v>16187.4</v>
      </c>
      <c r="E12" s="6">
        <v>12500</v>
      </c>
      <c r="F12" s="91"/>
      <c r="H12" s="91"/>
    </row>
    <row r="13" spans="1:9" x14ac:dyDescent="0.2">
      <c r="B13" s="61" t="s">
        <v>32</v>
      </c>
      <c r="C13" s="16" t="s">
        <v>75</v>
      </c>
      <c r="D13" s="18">
        <f>10000+1802.42+3400+3378.74</f>
        <v>18581.16</v>
      </c>
      <c r="E13" s="18">
        <v>17134.330000000002</v>
      </c>
    </row>
    <row r="14" spans="1:9" x14ac:dyDescent="0.2">
      <c r="B14" s="141" t="s">
        <v>48</v>
      </c>
      <c r="C14" s="67" t="s">
        <v>76</v>
      </c>
      <c r="D14" s="19"/>
      <c r="E14" s="19"/>
    </row>
    <row r="15" spans="1:9" x14ac:dyDescent="0.2">
      <c r="B15" s="142"/>
      <c r="C15" s="28" t="s">
        <v>77</v>
      </c>
      <c r="D15" s="53">
        <f>D9-D13</f>
        <v>-2393.7600000000002</v>
      </c>
      <c r="E15" s="53">
        <f>E9-E13</f>
        <v>-4634.3300000000017</v>
      </c>
    </row>
    <row r="16" spans="1:9" x14ac:dyDescent="0.2">
      <c r="B16" s="141" t="s">
        <v>57</v>
      </c>
      <c r="C16" s="67" t="s">
        <v>78</v>
      </c>
      <c r="D16" s="23"/>
      <c r="E16" s="23"/>
    </row>
    <row r="17" spans="1:8" x14ac:dyDescent="0.2">
      <c r="B17" s="142"/>
      <c r="C17" s="29" t="s">
        <v>79</v>
      </c>
      <c r="D17" s="54">
        <f>SUM(D18:D21)</f>
        <v>29100</v>
      </c>
      <c r="E17" s="54">
        <f>SUM(E18:E21)</f>
        <v>34200</v>
      </c>
    </row>
    <row r="18" spans="1:8" x14ac:dyDescent="0.2">
      <c r="B18" s="61" t="s">
        <v>17</v>
      </c>
      <c r="C18" s="12" t="s">
        <v>80</v>
      </c>
      <c r="D18" s="3"/>
      <c r="E18" s="3"/>
    </row>
    <row r="19" spans="1:8" x14ac:dyDescent="0.2">
      <c r="B19" s="61" t="s">
        <v>20</v>
      </c>
      <c r="C19" s="8" t="s">
        <v>81</v>
      </c>
      <c r="D19" s="4">
        <v>29100</v>
      </c>
      <c r="E19" s="4">
        <v>34200</v>
      </c>
    </row>
    <row r="20" spans="1:8" x14ac:dyDescent="0.2">
      <c r="B20" s="141" t="s">
        <v>25</v>
      </c>
      <c r="C20" s="30" t="s">
        <v>82</v>
      </c>
      <c r="D20" s="25"/>
      <c r="E20" s="25"/>
    </row>
    <row r="21" spans="1:8" x14ac:dyDescent="0.2">
      <c r="B21" s="142"/>
      <c r="C21" s="68" t="s">
        <v>83</v>
      </c>
      <c r="D21" s="20"/>
      <c r="E21" s="20"/>
    </row>
    <row r="22" spans="1:8" x14ac:dyDescent="0.2">
      <c r="B22" s="141" t="s">
        <v>58</v>
      </c>
      <c r="C22" s="67" t="s">
        <v>84</v>
      </c>
      <c r="D22" s="27"/>
      <c r="E22" s="27"/>
    </row>
    <row r="23" spans="1:8" x14ac:dyDescent="0.2">
      <c r="B23" s="142"/>
      <c r="C23" s="29" t="s">
        <v>83</v>
      </c>
      <c r="D23" s="54">
        <f>SUM(D24:D26)</f>
        <v>27680</v>
      </c>
      <c r="E23" s="54">
        <f>SUM(E24:E26)</f>
        <v>31957.07</v>
      </c>
    </row>
    <row r="24" spans="1:8" x14ac:dyDescent="0.2">
      <c r="B24" s="61" t="s">
        <v>17</v>
      </c>
      <c r="C24" s="69" t="s">
        <v>85</v>
      </c>
      <c r="D24" s="21"/>
      <c r="E24" s="21"/>
      <c r="F24" s="91"/>
    </row>
    <row r="25" spans="1:8" x14ac:dyDescent="0.2">
      <c r="B25" s="61" t="s">
        <v>20</v>
      </c>
      <c r="C25" s="69" t="s">
        <v>131</v>
      </c>
      <c r="D25" s="32">
        <v>27680</v>
      </c>
      <c r="E25" s="32">
        <v>31957.07</v>
      </c>
    </row>
    <row r="26" spans="1:8" x14ac:dyDescent="0.2">
      <c r="B26" s="61" t="s">
        <v>25</v>
      </c>
      <c r="C26" s="69" t="s">
        <v>86</v>
      </c>
      <c r="D26" s="32"/>
      <c r="E26" s="32"/>
    </row>
    <row r="27" spans="1:8" s="14" customFormat="1" x14ac:dyDescent="0.2">
      <c r="A27" s="34"/>
      <c r="B27" s="61" t="s">
        <v>59</v>
      </c>
      <c r="C27" s="70" t="s">
        <v>87</v>
      </c>
      <c r="D27" s="55">
        <f>D17-D23</f>
        <v>1420</v>
      </c>
      <c r="E27" s="55">
        <f>E17-E23</f>
        <v>2242.9300000000003</v>
      </c>
      <c r="F27" s="34"/>
      <c r="G27" s="34"/>
      <c r="H27" s="34"/>
    </row>
    <row r="28" spans="1:8" x14ac:dyDescent="0.2">
      <c r="B28" s="61" t="s">
        <v>60</v>
      </c>
      <c r="C28" s="10" t="s">
        <v>88</v>
      </c>
      <c r="D28" s="56">
        <v>2311.33</v>
      </c>
      <c r="E28" s="56">
        <f>SUM(E29:E36)</f>
        <v>954.73</v>
      </c>
      <c r="G28" s="91"/>
    </row>
    <row r="29" spans="1:8" x14ac:dyDescent="0.2">
      <c r="B29" s="61" t="s">
        <v>17</v>
      </c>
      <c r="C29" s="11" t="s">
        <v>89</v>
      </c>
      <c r="D29" s="2"/>
      <c r="E29" s="2">
        <v>399</v>
      </c>
    </row>
    <row r="30" spans="1:8" x14ac:dyDescent="0.2">
      <c r="B30" s="61" t="s">
        <v>20</v>
      </c>
      <c r="C30" s="11" t="s">
        <v>128</v>
      </c>
      <c r="D30" s="2"/>
      <c r="E30" s="2"/>
    </row>
    <row r="31" spans="1:8" x14ac:dyDescent="0.2">
      <c r="B31" s="61" t="s">
        <v>25</v>
      </c>
      <c r="C31" s="11" t="s">
        <v>90</v>
      </c>
      <c r="D31" s="2">
        <v>2203.33</v>
      </c>
      <c r="E31" s="2">
        <v>555.73</v>
      </c>
    </row>
    <row r="32" spans="1:8" x14ac:dyDescent="0.2">
      <c r="B32" s="61" t="s">
        <v>26</v>
      </c>
      <c r="C32" s="11" t="s">
        <v>91</v>
      </c>
      <c r="D32" s="2"/>
      <c r="E32" s="2"/>
    </row>
    <row r="33" spans="2:6" x14ac:dyDescent="0.2">
      <c r="B33" s="61" t="s">
        <v>29</v>
      </c>
      <c r="C33" s="8" t="s">
        <v>92</v>
      </c>
      <c r="D33" s="2"/>
      <c r="E33" s="2"/>
    </row>
    <row r="34" spans="2:6" x14ac:dyDescent="0.2">
      <c r="B34" s="141" t="s">
        <v>61</v>
      </c>
      <c r="C34" s="30" t="s">
        <v>93</v>
      </c>
      <c r="D34" s="148"/>
      <c r="E34" s="148"/>
    </row>
    <row r="35" spans="2:6" x14ac:dyDescent="0.2">
      <c r="B35" s="142"/>
      <c r="C35" s="31" t="s">
        <v>94</v>
      </c>
      <c r="D35" s="149"/>
      <c r="E35" s="149"/>
    </row>
    <row r="36" spans="2:6" x14ac:dyDescent="0.2">
      <c r="B36" s="61" t="s">
        <v>62</v>
      </c>
      <c r="C36" s="1" t="s">
        <v>95</v>
      </c>
      <c r="D36" s="32">
        <v>108</v>
      </c>
      <c r="E36" s="32"/>
    </row>
    <row r="37" spans="2:6" x14ac:dyDescent="0.2">
      <c r="B37" s="141" t="s">
        <v>63</v>
      </c>
      <c r="C37" s="67" t="s">
        <v>96</v>
      </c>
      <c r="D37" s="98"/>
      <c r="E37" s="99"/>
    </row>
    <row r="38" spans="2:6" x14ac:dyDescent="0.2">
      <c r="B38" s="152"/>
      <c r="C38" s="28" t="s">
        <v>97</v>
      </c>
      <c r="D38" s="26"/>
      <c r="E38" s="26"/>
    </row>
    <row r="39" spans="2:6" x14ac:dyDescent="0.2">
      <c r="B39" s="142"/>
      <c r="C39" s="29" t="s">
        <v>98</v>
      </c>
      <c r="D39" s="54">
        <f>D15+D17-D23-D28</f>
        <v>-3285.090000000002</v>
      </c>
      <c r="E39" s="54">
        <f>E15+E17-E23-E28</f>
        <v>-3346.1300000000015</v>
      </c>
    </row>
    <row r="40" spans="2:6" x14ac:dyDescent="0.2">
      <c r="B40" s="61" t="s">
        <v>17</v>
      </c>
      <c r="C40" s="9" t="s">
        <v>99</v>
      </c>
      <c r="D40" s="59">
        <f>SUM(D41:D44)</f>
        <v>0</v>
      </c>
      <c r="E40" s="59">
        <f>SUM(E41:E44)</f>
        <v>0</v>
      </c>
    </row>
    <row r="41" spans="2:6" x14ac:dyDescent="0.2">
      <c r="B41" s="141" t="s">
        <v>20</v>
      </c>
      <c r="C41" s="30" t="s">
        <v>100</v>
      </c>
      <c r="D41" s="25"/>
      <c r="E41" s="25"/>
    </row>
    <row r="42" spans="2:6" x14ac:dyDescent="0.2">
      <c r="B42" s="142"/>
      <c r="C42" s="31" t="s">
        <v>101</v>
      </c>
      <c r="D42" s="22"/>
      <c r="E42" s="22"/>
    </row>
    <row r="43" spans="2:6" x14ac:dyDescent="0.2">
      <c r="B43" s="61" t="s">
        <v>20</v>
      </c>
      <c r="C43" s="12" t="s">
        <v>102</v>
      </c>
      <c r="D43" s="13"/>
      <c r="E43" s="22"/>
    </row>
    <row r="44" spans="2:6" x14ac:dyDescent="0.2">
      <c r="B44" s="61" t="s">
        <v>25</v>
      </c>
      <c r="C44" s="11" t="s">
        <v>103</v>
      </c>
      <c r="D44" s="2"/>
      <c r="E44" s="22"/>
    </row>
    <row r="45" spans="2:6" x14ac:dyDescent="0.2">
      <c r="B45" s="61" t="s">
        <v>64</v>
      </c>
      <c r="C45" s="71" t="s">
        <v>104</v>
      </c>
      <c r="D45" s="57">
        <f>SUM(D46:D50)</f>
        <v>0</v>
      </c>
      <c r="E45" s="57">
        <f>SUM(E46:E50)</f>
        <v>0</v>
      </c>
      <c r="F45" s="91"/>
    </row>
    <row r="46" spans="2:6" x14ac:dyDescent="0.2">
      <c r="B46" s="141" t="s">
        <v>17</v>
      </c>
      <c r="C46" s="30" t="s">
        <v>105</v>
      </c>
      <c r="D46" s="25"/>
      <c r="E46" s="25"/>
    </row>
    <row r="47" spans="2:6" x14ac:dyDescent="0.2">
      <c r="B47" s="142"/>
      <c r="C47" s="68" t="s">
        <v>106</v>
      </c>
      <c r="D47" s="20"/>
      <c r="E47" s="20"/>
    </row>
    <row r="48" spans="2:6" x14ac:dyDescent="0.2">
      <c r="B48" s="141" t="s">
        <v>20</v>
      </c>
      <c r="C48" s="30" t="s">
        <v>107</v>
      </c>
      <c r="D48" s="25"/>
      <c r="E48" s="105"/>
    </row>
    <row r="49" spans="2:5" x14ac:dyDescent="0.2">
      <c r="B49" s="142"/>
      <c r="C49" s="31" t="s">
        <v>108</v>
      </c>
      <c r="D49" s="22"/>
      <c r="E49" s="22"/>
    </row>
    <row r="50" spans="2:5" x14ac:dyDescent="0.2">
      <c r="B50" s="61" t="s">
        <v>25</v>
      </c>
      <c r="C50" s="1" t="s">
        <v>109</v>
      </c>
      <c r="D50" s="5"/>
      <c r="E50" s="32"/>
    </row>
    <row r="51" spans="2:5" x14ac:dyDescent="0.2">
      <c r="B51" s="62" t="s">
        <v>65</v>
      </c>
      <c r="C51" s="67" t="s">
        <v>110</v>
      </c>
      <c r="D51" s="25"/>
      <c r="E51" s="98"/>
    </row>
    <row r="52" spans="2:5" x14ac:dyDescent="0.2">
      <c r="B52" s="63"/>
      <c r="C52" s="29" t="s">
        <v>111</v>
      </c>
      <c r="D52" s="54">
        <f>D39+D40-D45</f>
        <v>-3285.090000000002</v>
      </c>
      <c r="E52" s="54">
        <f>E39+E40-E45</f>
        <v>-3346.1300000000015</v>
      </c>
    </row>
    <row r="53" spans="2:5" x14ac:dyDescent="0.2">
      <c r="B53" s="61" t="s">
        <v>66</v>
      </c>
      <c r="C53" s="10" t="s">
        <v>112</v>
      </c>
      <c r="D53" s="56">
        <f>SUM(D54:D60)</f>
        <v>0.21</v>
      </c>
      <c r="E53" s="56">
        <f>SUM(E54:E60)</f>
        <v>0</v>
      </c>
    </row>
    <row r="54" spans="2:5" x14ac:dyDescent="0.2">
      <c r="B54" s="61" t="s">
        <v>17</v>
      </c>
      <c r="C54" s="11" t="s">
        <v>113</v>
      </c>
      <c r="D54" s="6"/>
      <c r="E54" s="6"/>
    </row>
    <row r="55" spans="2:5" hidden="1" x14ac:dyDescent="0.2">
      <c r="B55" s="62"/>
      <c r="C55" s="11"/>
      <c r="D55" s="15"/>
      <c r="E55" s="15"/>
    </row>
    <row r="56" spans="2:5" x14ac:dyDescent="0.2">
      <c r="B56" s="141" t="s">
        <v>20</v>
      </c>
      <c r="C56" s="11" t="s">
        <v>114</v>
      </c>
      <c r="D56" s="2">
        <v>0.21</v>
      </c>
      <c r="E56" s="2"/>
    </row>
    <row r="57" spans="2:5" x14ac:dyDescent="0.2">
      <c r="B57" s="142"/>
      <c r="C57" s="11" t="s">
        <v>5</v>
      </c>
      <c r="D57" s="15"/>
      <c r="E57" s="15"/>
    </row>
    <row r="58" spans="2:5" x14ac:dyDescent="0.2">
      <c r="B58" s="61" t="s">
        <v>25</v>
      </c>
      <c r="C58" s="11" t="s">
        <v>115</v>
      </c>
      <c r="D58" s="73"/>
      <c r="E58" s="73"/>
    </row>
    <row r="59" spans="2:5" x14ac:dyDescent="0.2">
      <c r="B59" s="61" t="s">
        <v>26</v>
      </c>
      <c r="C59" s="11" t="s">
        <v>116</v>
      </c>
      <c r="D59" s="73"/>
      <c r="E59" s="73"/>
    </row>
    <row r="60" spans="2:5" x14ac:dyDescent="0.2">
      <c r="B60" s="61" t="s">
        <v>29</v>
      </c>
      <c r="C60" s="11" t="s">
        <v>117</v>
      </c>
      <c r="D60" s="2"/>
      <c r="E60" s="2"/>
    </row>
    <row r="61" spans="2:5" x14ac:dyDescent="0.2">
      <c r="B61" s="61" t="s">
        <v>67</v>
      </c>
      <c r="C61" s="71" t="s">
        <v>118</v>
      </c>
      <c r="D61" s="57">
        <f>SUM(D63:D68)</f>
        <v>183.5</v>
      </c>
      <c r="E61" s="57">
        <f>SUM(E63:E68)</f>
        <v>0</v>
      </c>
    </row>
    <row r="62" spans="2:5" x14ac:dyDescent="0.2">
      <c r="B62" s="141" t="s">
        <v>17</v>
      </c>
      <c r="C62" s="30" t="s">
        <v>114</v>
      </c>
      <c r="D62" s="25"/>
      <c r="E62" s="25"/>
    </row>
    <row r="63" spans="2:5" ht="12.75" hidden="1" customHeight="1" x14ac:dyDescent="0.2">
      <c r="B63" s="152"/>
      <c r="C63" s="68"/>
      <c r="D63" s="26"/>
      <c r="E63" s="26"/>
    </row>
    <row r="64" spans="2:5" x14ac:dyDescent="0.2">
      <c r="B64" s="142"/>
      <c r="C64" s="31" t="s">
        <v>5</v>
      </c>
      <c r="D64" s="22"/>
      <c r="E64" s="22"/>
    </row>
    <row r="65" spans="2:8" x14ac:dyDescent="0.2">
      <c r="B65" s="61" t="s">
        <v>20</v>
      </c>
      <c r="C65" s="12" t="s">
        <v>119</v>
      </c>
      <c r="D65" s="22"/>
      <c r="E65" s="22"/>
    </row>
    <row r="66" spans="2:8" x14ac:dyDescent="0.2">
      <c r="B66" s="61" t="s">
        <v>25</v>
      </c>
      <c r="C66" s="11" t="s">
        <v>116</v>
      </c>
      <c r="D66" s="22"/>
      <c r="E66" s="22"/>
    </row>
    <row r="67" spans="2:8" hidden="1" x14ac:dyDescent="0.2">
      <c r="B67" s="61"/>
      <c r="C67" s="11"/>
      <c r="D67" s="15"/>
      <c r="E67" s="15"/>
    </row>
    <row r="68" spans="2:8" x14ac:dyDescent="0.2">
      <c r="B68" s="61" t="s">
        <v>26</v>
      </c>
      <c r="C68" s="11" t="s">
        <v>120</v>
      </c>
      <c r="D68" s="2">
        <v>183.5</v>
      </c>
      <c r="E68" s="2"/>
      <c r="G68" s="96"/>
      <c r="H68" s="96"/>
    </row>
    <row r="69" spans="2:8" hidden="1" x14ac:dyDescent="0.2">
      <c r="B69" s="64"/>
      <c r="C69" s="8"/>
      <c r="D69" s="24"/>
      <c r="E69" s="24"/>
    </row>
    <row r="70" spans="2:8" x14ac:dyDescent="0.2">
      <c r="B70" s="150" t="s">
        <v>68</v>
      </c>
      <c r="C70" s="67" t="s">
        <v>110</v>
      </c>
      <c r="D70" s="25"/>
      <c r="E70" s="25"/>
      <c r="G70" s="91"/>
    </row>
    <row r="71" spans="2:8" x14ac:dyDescent="0.2">
      <c r="B71" s="151"/>
      <c r="C71" s="29" t="s">
        <v>8</v>
      </c>
      <c r="D71" s="54">
        <f>D52+D53-D61</f>
        <v>-3468.3800000000019</v>
      </c>
      <c r="E71" s="54">
        <f>E52+E53-E61</f>
        <v>-3346.1300000000015</v>
      </c>
      <c r="G71" s="97"/>
      <c r="H71" s="97"/>
    </row>
    <row r="72" spans="2:8" x14ac:dyDescent="0.2">
      <c r="B72" s="61" t="s">
        <v>69</v>
      </c>
      <c r="C72" s="10" t="s">
        <v>121</v>
      </c>
      <c r="D72" s="7">
        <f>D73-D74</f>
        <v>0</v>
      </c>
      <c r="E72" s="7">
        <f>E73-E74</f>
        <v>0</v>
      </c>
      <c r="G72" s="91"/>
    </row>
    <row r="73" spans="2:8" x14ac:dyDescent="0.2">
      <c r="B73" s="61" t="s">
        <v>17</v>
      </c>
      <c r="C73" s="11" t="s">
        <v>122</v>
      </c>
      <c r="D73" s="6">
        <v>0</v>
      </c>
      <c r="E73" s="6">
        <v>0</v>
      </c>
    </row>
    <row r="74" spans="2:8" x14ac:dyDescent="0.2">
      <c r="B74" s="61" t="s">
        <v>20</v>
      </c>
      <c r="C74" s="11" t="s">
        <v>123</v>
      </c>
      <c r="D74" s="6">
        <v>0</v>
      </c>
      <c r="E74" s="6">
        <v>0</v>
      </c>
      <c r="H74" s="91"/>
    </row>
    <row r="75" spans="2:8" x14ac:dyDescent="0.2">
      <c r="B75" s="61" t="s">
        <v>70</v>
      </c>
      <c r="C75" s="16" t="s">
        <v>124</v>
      </c>
      <c r="D75" s="18">
        <f>D71+D72</f>
        <v>-3468.3800000000019</v>
      </c>
      <c r="E75" s="18">
        <f>E71+E72</f>
        <v>-3346.1300000000015</v>
      </c>
    </row>
    <row r="76" spans="2:8" x14ac:dyDescent="0.2">
      <c r="B76" s="61" t="s">
        <v>71</v>
      </c>
      <c r="C76" s="16" t="s">
        <v>125</v>
      </c>
      <c r="D76" s="2">
        <v>0</v>
      </c>
      <c r="E76" s="2">
        <v>0</v>
      </c>
    </row>
    <row r="77" spans="2:8" hidden="1" x14ac:dyDescent="0.2">
      <c r="B77" s="61"/>
      <c r="C77" s="16"/>
      <c r="D77" s="2"/>
      <c r="E77" s="2"/>
    </row>
    <row r="78" spans="2:8" x14ac:dyDescent="0.2">
      <c r="B78" s="61" t="s">
        <v>72</v>
      </c>
      <c r="C78" s="16" t="s">
        <v>126</v>
      </c>
      <c r="D78" s="2">
        <v>0</v>
      </c>
      <c r="E78" s="2">
        <v>0</v>
      </c>
    </row>
    <row r="79" spans="2:8" ht="13.5" thickBot="1" x14ac:dyDescent="0.25">
      <c r="B79" s="65" t="s">
        <v>70</v>
      </c>
      <c r="C79" s="72" t="s">
        <v>127</v>
      </c>
      <c r="D79" s="58">
        <f>D75-D76</f>
        <v>-3468.3800000000019</v>
      </c>
      <c r="E79" s="58">
        <f>E75-E76</f>
        <v>-3346.1300000000015</v>
      </c>
      <c r="G79" s="91"/>
    </row>
    <row r="80" spans="2:8" x14ac:dyDescent="0.2">
      <c r="C80" s="33"/>
      <c r="D80" s="33"/>
      <c r="E80" s="33"/>
      <c r="G80" s="91"/>
    </row>
    <row r="81" spans="1:10" x14ac:dyDescent="0.2">
      <c r="C81" s="33"/>
      <c r="D81" s="33"/>
      <c r="E81" s="33"/>
    </row>
    <row r="82" spans="1:10" x14ac:dyDescent="0.2">
      <c r="A82" s="33" t="s">
        <v>223</v>
      </c>
      <c r="B82" s="33"/>
      <c r="C82" s="33"/>
      <c r="D82" s="33"/>
      <c r="E82" s="33"/>
      <c r="F82" s="51"/>
      <c r="I82" s="33"/>
      <c r="J82" s="33"/>
    </row>
    <row r="83" spans="1:10" s="33" customFormat="1" x14ac:dyDescent="0.2">
      <c r="B83" s="41"/>
      <c r="C83" s="35"/>
      <c r="D83" s="35"/>
      <c r="E83" s="35"/>
      <c r="F83" s="35"/>
      <c r="G83" s="35"/>
      <c r="H83" s="35"/>
    </row>
    <row r="84" spans="1:10" s="33" customFormat="1" x14ac:dyDescent="0.2">
      <c r="B84" s="36" t="s">
        <v>7</v>
      </c>
      <c r="D84" s="36" t="s">
        <v>9</v>
      </c>
      <c r="F84" s="36"/>
      <c r="G84" s="36"/>
      <c r="H84" s="35"/>
    </row>
    <row r="85" spans="1:10" s="33" customFormat="1" x14ac:dyDescent="0.2">
      <c r="B85" s="41"/>
      <c r="C85" s="35"/>
      <c r="D85" s="35"/>
      <c r="E85" s="35"/>
      <c r="F85" s="35"/>
      <c r="G85" s="35"/>
      <c r="H85" s="35"/>
    </row>
    <row r="86" spans="1:10" s="33" customFormat="1" x14ac:dyDescent="0.2">
      <c r="B86" s="41"/>
      <c r="C86" s="35"/>
      <c r="D86" s="35"/>
      <c r="E86" s="35"/>
      <c r="F86" s="35"/>
      <c r="G86" s="35"/>
      <c r="H86" s="35"/>
    </row>
    <row r="87" spans="1:10" s="33" customFormat="1" x14ac:dyDescent="0.2">
      <c r="B87" s="35" t="s">
        <v>1</v>
      </c>
      <c r="D87" s="35" t="s">
        <v>2</v>
      </c>
      <c r="E87" s="35"/>
      <c r="F87" s="35"/>
      <c r="H87" s="35"/>
    </row>
    <row r="88" spans="1:10" s="33" customFormat="1" x14ac:dyDescent="0.2">
      <c r="B88" s="41"/>
    </row>
    <row r="89" spans="1:10" s="33" customFormat="1" x14ac:dyDescent="0.2">
      <c r="B89" s="41"/>
    </row>
    <row r="90" spans="1:10" s="33" customFormat="1" x14ac:dyDescent="0.2">
      <c r="B90" s="41"/>
    </row>
    <row r="91" spans="1:10" s="33" customFormat="1" x14ac:dyDescent="0.2">
      <c r="B91" s="41"/>
    </row>
    <row r="92" spans="1:10" s="33" customFormat="1" x14ac:dyDescent="0.2">
      <c r="B92" s="41"/>
    </row>
    <row r="93" spans="1:10" s="33" customFormat="1" x14ac:dyDescent="0.2">
      <c r="B93" s="41"/>
    </row>
    <row r="94" spans="1:10" s="33" customFormat="1" x14ac:dyDescent="0.2">
      <c r="B94" s="41"/>
    </row>
    <row r="95" spans="1:10" s="33" customFormat="1" x14ac:dyDescent="0.2">
      <c r="B95" s="41"/>
    </row>
    <row r="96" spans="1:10" s="33" customFormat="1" x14ac:dyDescent="0.2">
      <c r="B96" s="41"/>
    </row>
    <row r="97" spans="2:2" s="33" customFormat="1" x14ac:dyDescent="0.2">
      <c r="B97" s="41"/>
    </row>
    <row r="98" spans="2:2" s="33" customFormat="1" x14ac:dyDescent="0.2">
      <c r="B98" s="41"/>
    </row>
    <row r="99" spans="2:2" s="33" customFormat="1" x14ac:dyDescent="0.2">
      <c r="B99" s="41"/>
    </row>
    <row r="100" spans="2:2" s="33" customFormat="1" x14ac:dyDescent="0.2">
      <c r="B100" s="41"/>
    </row>
  </sheetData>
  <mergeCells count="17">
    <mergeCell ref="E34:E35"/>
    <mergeCell ref="B70:B71"/>
    <mergeCell ref="B34:B35"/>
    <mergeCell ref="B48:B49"/>
    <mergeCell ref="B56:B57"/>
    <mergeCell ref="B62:B64"/>
    <mergeCell ref="B37:B39"/>
    <mergeCell ref="B41:B42"/>
    <mergeCell ref="B46:B47"/>
    <mergeCell ref="D34:D35"/>
    <mergeCell ref="B16:B17"/>
    <mergeCell ref="B20:B21"/>
    <mergeCell ref="B22:B23"/>
    <mergeCell ref="C4:E4"/>
    <mergeCell ref="C5:E5"/>
    <mergeCell ref="C6:E6"/>
    <mergeCell ref="B14:B15"/>
  </mergeCells>
  <phoneticPr fontId="0" type="noConversion"/>
  <pageMargins left="1.0236220472440944" right="0.23622047244094491" top="0.59055118110236227" bottom="0.59055118110236227" header="0.51181102362204722" footer="0.51181102362204722"/>
  <pageSetup paperSize="9" scale="71" orientation="portrait" horizontalDpi="4294967295" verticalDpi="300" r:id="rId1"/>
  <headerFooter alignWithMargins="0"/>
  <rowBreaks count="1" manualBreakCount="1">
    <brk id="8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opLeftCell="A13" workbookViewId="0">
      <selection activeCell="I22" sqref="I22"/>
    </sheetView>
  </sheetViews>
  <sheetFormatPr defaultRowHeight="12.75" x14ac:dyDescent="0.2"/>
  <cols>
    <col min="1" max="1" width="2.5703125" customWidth="1"/>
    <col min="2" max="2" width="12.42578125" customWidth="1"/>
    <col min="3" max="3" width="14.42578125" customWidth="1"/>
    <col min="4" max="4" width="13" customWidth="1"/>
    <col min="5" max="5" width="7.5703125" customWidth="1"/>
    <col min="6" max="6" width="4" customWidth="1"/>
    <col min="7" max="7" width="18" customWidth="1"/>
    <col min="8" max="8" width="13.42578125" customWidth="1"/>
    <col min="9" max="9" width="18.140625" customWidth="1"/>
    <col min="10" max="10" width="14.140625" style="52" customWidth="1"/>
    <col min="11" max="11" width="1.42578125" customWidth="1"/>
    <col min="12" max="12" width="9.7109375" bestFit="1" customWidth="1"/>
    <col min="14" max="14" width="12.140625" customWidth="1"/>
    <col min="15" max="15" width="11.5703125" customWidth="1"/>
  </cols>
  <sheetData>
    <row r="1" spans="1:15" x14ac:dyDescent="0.2">
      <c r="B1" s="154" t="s">
        <v>210</v>
      </c>
      <c r="C1" s="154"/>
      <c r="D1" s="154"/>
      <c r="E1" s="154"/>
      <c r="G1" s="153"/>
      <c r="H1" s="153"/>
      <c r="I1" s="153"/>
      <c r="J1" s="153"/>
      <c r="L1" t="s">
        <v>152</v>
      </c>
    </row>
    <row r="2" spans="1:15" x14ac:dyDescent="0.2">
      <c r="B2" s="154"/>
      <c r="C2" s="154"/>
      <c r="D2" s="154"/>
      <c r="E2" s="154"/>
    </row>
    <row r="4" spans="1:15" x14ac:dyDescent="0.2">
      <c r="B4" s="109" t="s">
        <v>132</v>
      </c>
      <c r="C4" s="109" t="s">
        <v>133</v>
      </c>
      <c r="D4" s="109" t="s">
        <v>134</v>
      </c>
      <c r="E4" s="110"/>
      <c r="G4" s="109" t="s">
        <v>150</v>
      </c>
      <c r="H4" s="109" t="s">
        <v>133</v>
      </c>
      <c r="I4" s="109" t="s">
        <v>151</v>
      </c>
      <c r="J4" s="123"/>
      <c r="L4" s="118" t="s">
        <v>151</v>
      </c>
    </row>
    <row r="5" spans="1:15" ht="25.5" x14ac:dyDescent="0.2">
      <c r="A5" s="103"/>
      <c r="B5" s="114"/>
      <c r="C5" s="125" t="s">
        <v>168</v>
      </c>
      <c r="D5" s="114"/>
      <c r="E5" s="116"/>
      <c r="F5" s="103"/>
      <c r="G5" s="114">
        <v>3468.38</v>
      </c>
      <c r="H5" s="111" t="s">
        <v>186</v>
      </c>
      <c r="I5" s="114"/>
      <c r="J5" s="124" t="s">
        <v>167</v>
      </c>
      <c r="L5" t="s">
        <v>153</v>
      </c>
      <c r="N5" s="93">
        <f>I22</f>
        <v>500</v>
      </c>
    </row>
    <row r="6" spans="1:15" x14ac:dyDescent="0.2">
      <c r="A6" s="103"/>
      <c r="B6" s="114">
        <v>399</v>
      </c>
      <c r="C6" s="125" t="s">
        <v>169</v>
      </c>
      <c r="D6" s="114"/>
      <c r="E6" s="116"/>
      <c r="F6" s="103"/>
      <c r="G6" s="114">
        <v>122</v>
      </c>
      <c r="H6" s="111" t="s">
        <v>187</v>
      </c>
      <c r="I6" s="114"/>
      <c r="J6" s="124"/>
      <c r="L6" t="s">
        <v>154</v>
      </c>
      <c r="N6" s="93">
        <f>I23</f>
        <v>12000</v>
      </c>
    </row>
    <row r="7" spans="1:15" x14ac:dyDescent="0.2">
      <c r="A7" s="103"/>
      <c r="B7" s="114"/>
      <c r="C7" s="125" t="s">
        <v>170</v>
      </c>
      <c r="D7" s="114"/>
      <c r="E7" s="116"/>
      <c r="F7" s="103"/>
      <c r="G7" s="114">
        <v>0</v>
      </c>
      <c r="H7" s="111" t="s">
        <v>188</v>
      </c>
      <c r="I7" s="114"/>
      <c r="J7" s="124"/>
      <c r="L7" t="s">
        <v>155</v>
      </c>
      <c r="N7" s="93">
        <f>I24</f>
        <v>34200</v>
      </c>
    </row>
    <row r="8" spans="1:15" x14ac:dyDescent="0.2">
      <c r="A8" s="115"/>
      <c r="B8" s="114"/>
      <c r="C8" s="125" t="s">
        <v>171</v>
      </c>
      <c r="D8" s="114">
        <v>399</v>
      </c>
      <c r="E8" s="116"/>
      <c r="F8" s="103"/>
      <c r="G8" s="114">
        <v>0</v>
      </c>
      <c r="H8" s="111" t="s">
        <v>189</v>
      </c>
      <c r="I8" s="114"/>
      <c r="J8" s="124"/>
      <c r="N8" s="93"/>
    </row>
    <row r="9" spans="1:15" ht="25.5" x14ac:dyDescent="0.2">
      <c r="A9" s="103"/>
      <c r="B9" s="114"/>
      <c r="C9" s="125" t="s">
        <v>172</v>
      </c>
      <c r="D9" s="114"/>
      <c r="E9" s="116"/>
      <c r="F9" s="103"/>
      <c r="G9" s="114">
        <v>600</v>
      </c>
      <c r="H9" s="111" t="s">
        <v>190</v>
      </c>
      <c r="I9" s="114"/>
      <c r="J9" s="124" t="s">
        <v>167</v>
      </c>
      <c r="N9" s="93"/>
    </row>
    <row r="10" spans="1:15" ht="25.5" x14ac:dyDescent="0.2">
      <c r="A10" s="103"/>
      <c r="B10" s="114">
        <v>236.87</v>
      </c>
      <c r="C10" s="125" t="s">
        <v>173</v>
      </c>
      <c r="D10" s="114"/>
      <c r="E10" s="116"/>
      <c r="F10" s="103"/>
      <c r="G10" s="114">
        <v>900</v>
      </c>
      <c r="H10" s="111" t="s">
        <v>191</v>
      </c>
      <c r="I10" s="114"/>
      <c r="J10" s="124" t="s">
        <v>167</v>
      </c>
      <c r="L10" s="119" t="s">
        <v>156</v>
      </c>
      <c r="M10" s="119"/>
      <c r="N10" s="120">
        <f>SUM(N5:N9)</f>
        <v>46700</v>
      </c>
      <c r="O10" t="s">
        <v>162</v>
      </c>
    </row>
    <row r="11" spans="1:15" ht="25.5" x14ac:dyDescent="0.2">
      <c r="A11" s="103"/>
      <c r="B11" s="114"/>
      <c r="C11" s="125" t="s">
        <v>174</v>
      </c>
      <c r="D11" s="114"/>
      <c r="E11" s="116"/>
      <c r="F11" s="103"/>
      <c r="G11" s="114">
        <v>327</v>
      </c>
      <c r="H11" s="111" t="s">
        <v>192</v>
      </c>
      <c r="I11" s="114"/>
      <c r="J11" s="124" t="s">
        <v>167</v>
      </c>
    </row>
    <row r="12" spans="1:15" ht="25.5" x14ac:dyDescent="0.2">
      <c r="A12" s="103"/>
      <c r="B12" s="114">
        <v>800</v>
      </c>
      <c r="C12" s="125" t="s">
        <v>175</v>
      </c>
      <c r="D12" s="114"/>
      <c r="E12" s="116"/>
      <c r="F12" s="103"/>
      <c r="G12" s="114">
        <v>423</v>
      </c>
      <c r="H12" s="111" t="s">
        <v>193</v>
      </c>
      <c r="I12" s="114"/>
      <c r="J12" s="124" t="s">
        <v>167</v>
      </c>
      <c r="L12" s="122" t="s">
        <v>150</v>
      </c>
    </row>
    <row r="13" spans="1:15" ht="25.5" x14ac:dyDescent="0.2">
      <c r="A13" s="103"/>
      <c r="B13" s="114"/>
      <c r="C13" s="125" t="s">
        <v>176</v>
      </c>
      <c r="D13" s="114"/>
      <c r="E13" s="116"/>
      <c r="F13" s="103"/>
      <c r="G13" s="114">
        <v>5000</v>
      </c>
      <c r="H13" s="111" t="s">
        <v>194</v>
      </c>
      <c r="I13" s="114"/>
      <c r="J13" s="124" t="s">
        <v>167</v>
      </c>
      <c r="L13" t="s">
        <v>157</v>
      </c>
      <c r="N13" s="93">
        <f>SUM(G9:G15)</f>
        <v>12000</v>
      </c>
      <c r="O13" t="s">
        <v>149</v>
      </c>
    </row>
    <row r="14" spans="1:15" ht="25.5" x14ac:dyDescent="0.2">
      <c r="A14" s="103"/>
      <c r="B14" s="114"/>
      <c r="C14" s="125" t="s">
        <v>177</v>
      </c>
      <c r="D14" s="114">
        <v>383</v>
      </c>
      <c r="E14" s="116"/>
      <c r="F14" s="103"/>
      <c r="G14" s="114">
        <v>3000</v>
      </c>
      <c r="H14" s="111" t="s">
        <v>195</v>
      </c>
      <c r="I14" s="114"/>
      <c r="J14" s="124" t="s">
        <v>167</v>
      </c>
      <c r="L14" t="s">
        <v>158</v>
      </c>
      <c r="N14" s="93">
        <f>SUM(G16:G18)</f>
        <v>1543.95</v>
      </c>
    </row>
    <row r="15" spans="1:15" ht="25.5" x14ac:dyDescent="0.2">
      <c r="A15" s="103"/>
      <c r="B15" s="114"/>
      <c r="C15" s="125" t="s">
        <v>178</v>
      </c>
      <c r="D15" s="114"/>
      <c r="E15" s="116"/>
      <c r="F15" s="103"/>
      <c r="G15" s="114">
        <v>1750</v>
      </c>
      <c r="H15" s="111" t="s">
        <v>196</v>
      </c>
      <c r="I15" s="114"/>
      <c r="J15" s="124" t="s">
        <v>167</v>
      </c>
      <c r="L15" t="s">
        <v>216</v>
      </c>
      <c r="N15" s="93">
        <f>SUM(G6)</f>
        <v>122</v>
      </c>
    </row>
    <row r="16" spans="1:15" x14ac:dyDescent="0.2">
      <c r="A16" s="103"/>
      <c r="B16" s="114"/>
      <c r="C16" s="125" t="s">
        <v>179</v>
      </c>
      <c r="D16" s="114"/>
      <c r="E16" s="116"/>
      <c r="F16" s="103"/>
      <c r="G16" s="114">
        <v>243.95</v>
      </c>
      <c r="H16" s="111" t="s">
        <v>197</v>
      </c>
      <c r="I16" s="114"/>
      <c r="J16" s="124"/>
      <c r="L16" t="s">
        <v>159</v>
      </c>
      <c r="N16" s="93">
        <f>SUM(G20:G21)</f>
        <v>954.73</v>
      </c>
    </row>
    <row r="17" spans="1:15" x14ac:dyDescent="0.2">
      <c r="A17" s="103"/>
      <c r="B17" s="114"/>
      <c r="C17" s="125" t="s">
        <v>180</v>
      </c>
      <c r="D17" s="114"/>
      <c r="E17" s="116"/>
      <c r="F17" s="103"/>
      <c r="G17" s="114">
        <v>500</v>
      </c>
      <c r="H17" s="111" t="s">
        <v>198</v>
      </c>
      <c r="I17" s="114"/>
      <c r="J17" s="124"/>
      <c r="L17" t="s">
        <v>160</v>
      </c>
      <c r="N17" s="93">
        <f>SUM(G19)</f>
        <v>31957.07</v>
      </c>
    </row>
    <row r="18" spans="1:15" x14ac:dyDescent="0.2">
      <c r="A18" s="103"/>
      <c r="B18" s="114"/>
      <c r="C18" s="114" t="s">
        <v>181</v>
      </c>
      <c r="D18" s="114"/>
      <c r="E18" s="116"/>
      <c r="F18" s="103"/>
      <c r="G18" s="114">
        <v>800</v>
      </c>
      <c r="H18" s="111" t="s">
        <v>199</v>
      </c>
      <c r="I18" s="114"/>
      <c r="J18" s="124"/>
      <c r="L18" t="s">
        <v>215</v>
      </c>
      <c r="N18" s="93">
        <f>SUM(G5)</f>
        <v>3468.38</v>
      </c>
      <c r="O18" t="s">
        <v>149</v>
      </c>
    </row>
    <row r="19" spans="1:15" x14ac:dyDescent="0.2">
      <c r="A19" s="103"/>
      <c r="B19" s="114"/>
      <c r="C19" s="114" t="s">
        <v>137</v>
      </c>
      <c r="D19" s="114"/>
      <c r="E19" s="116"/>
      <c r="F19" s="103"/>
      <c r="G19" s="114">
        <v>31957.07</v>
      </c>
      <c r="H19" s="111">
        <v>540</v>
      </c>
      <c r="I19" s="114"/>
      <c r="J19" s="124"/>
      <c r="L19" s="119" t="s">
        <v>161</v>
      </c>
      <c r="M19" s="119"/>
      <c r="N19" s="120">
        <f>SUM(N13:N18)</f>
        <v>50046.13</v>
      </c>
    </row>
    <row r="20" spans="1:15" x14ac:dyDescent="0.2">
      <c r="A20" s="103"/>
      <c r="B20" s="114"/>
      <c r="C20" s="114" t="s">
        <v>138</v>
      </c>
      <c r="D20" s="114"/>
      <c r="E20" s="116"/>
      <c r="F20" s="103"/>
      <c r="G20" s="114">
        <v>399</v>
      </c>
      <c r="H20" s="111" t="s">
        <v>226</v>
      </c>
      <c r="I20" s="114"/>
      <c r="J20" s="124"/>
      <c r="N20" s="93"/>
    </row>
    <row r="21" spans="1:15" x14ac:dyDescent="0.2">
      <c r="A21" s="103"/>
      <c r="B21" s="114"/>
      <c r="C21" s="114" t="s">
        <v>139</v>
      </c>
      <c r="D21" s="114"/>
      <c r="E21" s="116"/>
      <c r="F21" s="103"/>
      <c r="G21" s="114">
        <v>555.73</v>
      </c>
      <c r="H21" s="111" t="s">
        <v>200</v>
      </c>
      <c r="I21" s="114"/>
      <c r="J21" s="124"/>
      <c r="L21" s="119" t="s">
        <v>217</v>
      </c>
      <c r="M21" s="119"/>
      <c r="N21" s="120">
        <f>SUM(N14:N17)</f>
        <v>34577.75</v>
      </c>
      <c r="O21" t="s">
        <v>163</v>
      </c>
    </row>
    <row r="22" spans="1:15" x14ac:dyDescent="0.2">
      <c r="A22" s="103"/>
      <c r="B22" s="114"/>
      <c r="C22" s="125" t="s">
        <v>182</v>
      </c>
      <c r="D22" s="114">
        <v>4000</v>
      </c>
      <c r="E22" s="116"/>
      <c r="F22" s="103"/>
      <c r="G22" s="114"/>
      <c r="H22" s="111" t="s">
        <v>201</v>
      </c>
      <c r="I22" s="114">
        <v>500</v>
      </c>
      <c r="J22" s="124"/>
      <c r="L22" s="119"/>
      <c r="M22" s="119"/>
      <c r="N22" s="120"/>
    </row>
    <row r="23" spans="1:15" x14ac:dyDescent="0.2">
      <c r="A23" s="103"/>
      <c r="B23" s="114"/>
      <c r="C23" s="125" t="s">
        <v>183</v>
      </c>
      <c r="D23" s="114"/>
      <c r="E23" s="116"/>
      <c r="F23" s="103"/>
      <c r="G23" s="114"/>
      <c r="H23" s="111" t="s">
        <v>202</v>
      </c>
      <c r="I23" s="114">
        <v>12000</v>
      </c>
      <c r="J23" s="124"/>
      <c r="L23" s="127" t="s">
        <v>164</v>
      </c>
      <c r="N23" s="93">
        <f>N10-N21</f>
        <v>12122.25</v>
      </c>
      <c r="O23" t="s">
        <v>211</v>
      </c>
    </row>
    <row r="24" spans="1:15" x14ac:dyDescent="0.2">
      <c r="A24" s="103"/>
      <c r="B24" s="114"/>
      <c r="C24" s="125" t="s">
        <v>184</v>
      </c>
      <c r="D24" s="114"/>
      <c r="E24" s="116"/>
      <c r="F24" s="103"/>
      <c r="G24" s="114"/>
      <c r="H24" s="111" t="s">
        <v>203</v>
      </c>
      <c r="I24" s="114">
        <v>34200</v>
      </c>
      <c r="J24" s="124"/>
      <c r="N24" s="93"/>
    </row>
    <row r="25" spans="1:15" x14ac:dyDescent="0.2">
      <c r="A25" s="103"/>
      <c r="B25" s="114">
        <v>3346.13</v>
      </c>
      <c r="C25" s="125" t="s">
        <v>185</v>
      </c>
      <c r="D25" s="114"/>
      <c r="E25" s="116"/>
      <c r="F25" s="115"/>
      <c r="G25" s="114"/>
      <c r="H25" s="111" t="s">
        <v>204</v>
      </c>
      <c r="I25" s="114"/>
      <c r="J25" s="124"/>
      <c r="L25" s="121"/>
      <c r="N25" s="93"/>
    </row>
    <row r="26" spans="1:15" x14ac:dyDescent="0.2">
      <c r="A26" s="103"/>
      <c r="B26" s="114"/>
      <c r="C26" s="125"/>
      <c r="D26" s="114"/>
      <c r="E26" s="116"/>
      <c r="F26" s="115"/>
      <c r="G26" s="114"/>
      <c r="H26" s="111" t="s">
        <v>205</v>
      </c>
      <c r="I26" s="114"/>
      <c r="J26" s="124"/>
      <c r="L26" s="126" t="s">
        <v>218</v>
      </c>
      <c r="N26" s="93"/>
    </row>
    <row r="27" spans="1:15" x14ac:dyDescent="0.2">
      <c r="A27" s="103"/>
      <c r="B27" s="114"/>
      <c r="C27" s="125"/>
      <c r="D27" s="114"/>
      <c r="E27" s="116"/>
      <c r="F27" s="115"/>
      <c r="G27" s="114"/>
      <c r="H27" s="111" t="s">
        <v>206</v>
      </c>
      <c r="I27" s="114"/>
      <c r="J27" s="124"/>
      <c r="L27" s="119" t="s">
        <v>219</v>
      </c>
      <c r="N27" s="93">
        <f>N13</f>
        <v>12000</v>
      </c>
      <c r="O27" t="s">
        <v>228</v>
      </c>
    </row>
    <row r="28" spans="1:15" x14ac:dyDescent="0.2">
      <c r="A28" s="103"/>
      <c r="B28" s="114"/>
      <c r="C28" s="125"/>
      <c r="D28" s="114"/>
      <c r="E28" s="116"/>
      <c r="F28" s="115"/>
      <c r="G28" s="114"/>
      <c r="H28" s="111" t="s">
        <v>207</v>
      </c>
      <c r="I28" s="114"/>
      <c r="J28" s="124"/>
      <c r="L28" s="126"/>
      <c r="N28" s="93"/>
    </row>
    <row r="29" spans="1:15" x14ac:dyDescent="0.2">
      <c r="A29" s="103"/>
      <c r="B29" s="114"/>
      <c r="C29" s="125"/>
      <c r="D29" s="114"/>
      <c r="E29" s="116"/>
      <c r="F29" s="103"/>
      <c r="G29" s="114"/>
      <c r="H29" s="111" t="s">
        <v>208</v>
      </c>
      <c r="I29" s="114"/>
      <c r="J29" s="124"/>
    </row>
    <row r="30" spans="1:15" x14ac:dyDescent="0.2">
      <c r="A30" s="103"/>
      <c r="B30" s="114"/>
      <c r="C30" s="125"/>
      <c r="D30" s="114"/>
      <c r="E30" s="116"/>
      <c r="F30" s="103"/>
      <c r="G30" s="114"/>
      <c r="H30" s="111" t="s">
        <v>209</v>
      </c>
      <c r="I30" s="114"/>
      <c r="J30" s="124"/>
      <c r="L30" t="s">
        <v>220</v>
      </c>
      <c r="N30" s="93">
        <f>SUM(N27:N28)</f>
        <v>12000</v>
      </c>
      <c r="O30" t="s">
        <v>221</v>
      </c>
    </row>
    <row r="31" spans="1:15" x14ac:dyDescent="0.2">
      <c r="B31" s="113">
        <f>SUM(B5:B29)</f>
        <v>4782</v>
      </c>
      <c r="C31" s="112" t="s">
        <v>135</v>
      </c>
      <c r="D31" s="113">
        <f>SUM(D5:D29)</f>
        <v>4782</v>
      </c>
      <c r="E31" s="116"/>
      <c r="F31" s="115"/>
      <c r="G31" s="113">
        <f>SUM(G5:G29)</f>
        <v>50046.130000000005</v>
      </c>
      <c r="H31" s="112" t="s">
        <v>135</v>
      </c>
      <c r="I31" s="117">
        <f>SUM(I5:I29)</f>
        <v>46700</v>
      </c>
      <c r="J31" s="124"/>
    </row>
    <row r="32" spans="1:15" x14ac:dyDescent="0.2">
      <c r="L32" t="s">
        <v>212</v>
      </c>
      <c r="N32" s="93"/>
    </row>
    <row r="33" spans="2:15" x14ac:dyDescent="0.2">
      <c r="B33" s="93"/>
      <c r="G33" t="s">
        <v>144</v>
      </c>
      <c r="H33" s="93">
        <f>I31</f>
        <v>46700</v>
      </c>
      <c r="L33" t="s">
        <v>153</v>
      </c>
      <c r="N33" s="93">
        <f>N5</f>
        <v>500</v>
      </c>
      <c r="O33" t="s">
        <v>222</v>
      </c>
    </row>
    <row r="34" spans="2:15" x14ac:dyDescent="0.2">
      <c r="G34" t="s">
        <v>145</v>
      </c>
      <c r="H34" s="93">
        <f>G31</f>
        <v>50046.130000000005</v>
      </c>
      <c r="N34" s="93"/>
    </row>
    <row r="35" spans="2:15" x14ac:dyDescent="0.2">
      <c r="G35" t="s">
        <v>213</v>
      </c>
      <c r="H35" s="93">
        <f>H33-H34</f>
        <v>-3346.1300000000047</v>
      </c>
    </row>
    <row r="36" spans="2:15" x14ac:dyDescent="0.2">
      <c r="L36" t="s">
        <v>227</v>
      </c>
      <c r="N36" s="93">
        <f>N10-N21-N30</f>
        <v>122.25</v>
      </c>
      <c r="O36" t="s">
        <v>229</v>
      </c>
    </row>
    <row r="37" spans="2:15" x14ac:dyDescent="0.2">
      <c r="G37" t="s">
        <v>147</v>
      </c>
      <c r="H37" s="93">
        <f>N10</f>
        <v>46700</v>
      </c>
      <c r="N37" s="93"/>
    </row>
    <row r="38" spans="2:15" x14ac:dyDescent="0.2">
      <c r="G38" t="s">
        <v>148</v>
      </c>
      <c r="H38" s="93">
        <f>N21</f>
        <v>34577.75</v>
      </c>
      <c r="L38" s="119"/>
      <c r="M38" s="119"/>
      <c r="N38" s="120"/>
    </row>
    <row r="39" spans="2:15" x14ac:dyDescent="0.2">
      <c r="G39" t="s">
        <v>146</v>
      </c>
      <c r="H39" s="93">
        <f>H37-H38</f>
        <v>12122.25</v>
      </c>
      <c r="L39" s="119"/>
      <c r="M39" s="119"/>
      <c r="N39" s="120"/>
    </row>
    <row r="40" spans="2:15" x14ac:dyDescent="0.2">
      <c r="G40" t="s">
        <v>166</v>
      </c>
      <c r="H40" s="93">
        <f>N30</f>
        <v>12000</v>
      </c>
      <c r="L40" s="122"/>
    </row>
    <row r="41" spans="2:15" x14ac:dyDescent="0.2">
      <c r="G41" t="s">
        <v>227</v>
      </c>
      <c r="H41" s="93">
        <f>H39-H40</f>
        <v>122.25</v>
      </c>
      <c r="N41" s="93"/>
    </row>
    <row r="42" spans="2:15" x14ac:dyDescent="0.2">
      <c r="L42" s="121"/>
      <c r="N42" s="93"/>
    </row>
    <row r="43" spans="2:15" x14ac:dyDescent="0.2">
      <c r="L43" s="121"/>
      <c r="N43" s="93"/>
    </row>
    <row r="44" spans="2:15" x14ac:dyDescent="0.2">
      <c r="L44" s="119"/>
      <c r="N44" s="93"/>
    </row>
    <row r="45" spans="2:15" x14ac:dyDescent="0.2">
      <c r="L45" s="126"/>
      <c r="N45" s="93"/>
    </row>
    <row r="49" spans="12:14" x14ac:dyDescent="0.2">
      <c r="L49" t="s">
        <v>164</v>
      </c>
      <c r="N49" s="93">
        <f>N27-N38</f>
        <v>12000</v>
      </c>
    </row>
    <row r="50" spans="12:14" x14ac:dyDescent="0.2">
      <c r="L50" t="s">
        <v>165</v>
      </c>
      <c r="N50" s="93">
        <f>SUM(N41:N42)</f>
        <v>0</v>
      </c>
    </row>
    <row r="51" spans="12:14" x14ac:dyDescent="0.2">
      <c r="L51" t="s">
        <v>214</v>
      </c>
      <c r="N51" s="93">
        <f>N49-N50</f>
        <v>12000</v>
      </c>
    </row>
  </sheetData>
  <mergeCells count="2">
    <mergeCell ref="G1:J1"/>
    <mergeCell ref="B1:E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bilans-skrocony</vt:lpstr>
      <vt:lpstr>Rach.zysków i strat</vt:lpstr>
      <vt:lpstr>inwentaryzacja</vt:lpstr>
      <vt:lpstr>'bilans-skrocony'!Obszar_wydruku</vt:lpstr>
      <vt:lpstr>'Rach.zysków i strat'!Obszar_wydruku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Difin</dc:creator>
  <cp:lastModifiedBy>spinacz</cp:lastModifiedBy>
  <cp:lastPrinted>2014-03-25T14:26:59Z</cp:lastPrinted>
  <dcterms:created xsi:type="dcterms:W3CDTF">2000-02-17T12:12:16Z</dcterms:created>
  <dcterms:modified xsi:type="dcterms:W3CDTF">2015-03-27T06:13:29Z</dcterms:modified>
</cp:coreProperties>
</file>